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" yWindow="90" windowWidth="11595" windowHeight="411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Hoja1!$L$76:$L$83</definedName>
    <definedName name="_xlnm.Print_Area" localSheetId="0">Hoja1!$A:$K</definedName>
  </definedNames>
  <calcPr calcId="125725"/>
</workbook>
</file>

<file path=xl/calcChain.xml><?xml version="1.0" encoding="utf-8"?>
<calcChain xmlns="http://schemas.openxmlformats.org/spreadsheetml/2006/main">
  <c r="J59" i="1"/>
  <c r="J63" s="1"/>
  <c r="J90"/>
  <c r="J91"/>
  <c r="J92"/>
  <c r="J93"/>
  <c r="J94"/>
  <c r="J95"/>
  <c r="J96"/>
  <c r="J97"/>
  <c r="J98"/>
  <c r="J89"/>
  <c r="H30"/>
  <c r="H31"/>
  <c r="H32"/>
  <c r="H33"/>
  <c r="H34"/>
  <c r="H35"/>
  <c r="H36"/>
  <c r="H37"/>
  <c r="H38"/>
  <c r="H39"/>
  <c r="H40"/>
  <c r="H29"/>
  <c r="H13"/>
  <c r="H14"/>
  <c r="H15"/>
  <c r="H16"/>
  <c r="H17"/>
  <c r="H18"/>
  <c r="H19"/>
  <c r="H20"/>
  <c r="H21"/>
  <c r="H22"/>
  <c r="H23"/>
  <c r="H12"/>
  <c r="J69"/>
  <c r="J70"/>
  <c r="J71"/>
  <c r="J68"/>
  <c r="J77"/>
  <c r="J78"/>
  <c r="J79"/>
  <c r="J80"/>
  <c r="J81"/>
  <c r="J82"/>
  <c r="J83"/>
  <c r="J84"/>
  <c r="J76"/>
  <c r="J85" s="1"/>
  <c r="J50"/>
  <c r="J49"/>
  <c r="J99" l="1"/>
  <c r="J72"/>
  <c r="J100"/>
  <c r="J51"/>
  <c r="J53" s="1"/>
  <c r="H41"/>
  <c r="I41" s="1"/>
  <c r="J41" s="1"/>
  <c r="J42" s="1"/>
  <c r="H24" l="1"/>
  <c r="I24" s="1"/>
  <c r="J24" s="1"/>
  <c r="J25" l="1"/>
  <c r="J103" s="1"/>
</calcChain>
</file>

<file path=xl/sharedStrings.xml><?xml version="1.0" encoding="utf-8"?>
<sst xmlns="http://schemas.openxmlformats.org/spreadsheetml/2006/main" count="101" uniqueCount="73">
  <si>
    <t>DNI</t>
  </si>
  <si>
    <t xml:space="preserve"> </t>
  </si>
  <si>
    <t>Trib</t>
  </si>
  <si>
    <t>DOCNº.</t>
  </si>
  <si>
    <t xml:space="preserve">TOTAL </t>
  </si>
  <si>
    <t>% jornada (1)</t>
  </si>
  <si>
    <t>sum</t>
  </si>
  <si>
    <t>Diplomatura</t>
  </si>
  <si>
    <t>TOTAL</t>
  </si>
  <si>
    <t>CONVOCATÒRIA:</t>
  </si>
  <si>
    <t>EXPT. Nº.</t>
  </si>
  <si>
    <t>1. DADES DEL/DE LA SOL·LICITANT</t>
  </si>
  <si>
    <t>PRIMER COGNOM</t>
  </si>
  <si>
    <t>SEGON COGNOM</t>
  </si>
  <si>
    <t>NOM</t>
  </si>
  <si>
    <t>2. MÈRITS A VALORAR</t>
  </si>
  <si>
    <r>
      <t>(1)</t>
    </r>
    <r>
      <rPr>
        <i/>
        <sz val="10"/>
        <rFont val="Calibri"/>
        <family val="2"/>
      </rPr>
      <t>Indique el percentatge de la jornada que figure a la vida laboral. En cas de jornada completa, s'indicarà "100"</t>
    </r>
  </si>
  <si>
    <t>TREBALLS A L'AJUNTAMENT D'ALZIRA</t>
  </si>
  <si>
    <t>INICI (dd-mm-aa)</t>
  </si>
  <si>
    <t>FI (dd-mm-aa)</t>
  </si>
  <si>
    <t>dies</t>
  </si>
  <si>
    <t>Mesos</t>
  </si>
  <si>
    <t>Pts</t>
  </si>
  <si>
    <t xml:space="preserve">TITULACIÓ SUPERIOR A LA PLAÇA A EXERCIR I RELACIONADA AMB L'ITINERARI PROFESSIONAL </t>
  </si>
  <si>
    <t>CERTIFICAT</t>
  </si>
  <si>
    <t>NIVELL VALENCIÀ (s'avaluarà el superior)</t>
  </si>
  <si>
    <t>TÍTOL IDIOMA</t>
  </si>
  <si>
    <t>NIVELL</t>
  </si>
  <si>
    <t>DENOMINACIÓ DEL CURS</t>
  </si>
  <si>
    <t>ENTITAT CONVOCANT</t>
  </si>
  <si>
    <t>HORES</t>
  </si>
  <si>
    <t>3. DECLARACIÓ, LLOC, DATA I SIGNATURA</t>
  </si>
  <si>
    <t>Data</t>
  </si>
  <si>
    <t>Signatura</t>
  </si>
  <si>
    <t>La persona davall firmant DECLARA baix la seua expressa responsabilitat que són certes quantes dades figuren al present imprès d'autobaremació, i es compromet a acreditar documentalment tots els mèrits autobaremats que figuren a aquest model.</t>
  </si>
  <si>
    <t>Llicenciatura o Grau</t>
  </si>
  <si>
    <t>Llenguatge Administratiu</t>
  </si>
  <si>
    <t>TOTAL A. PÚBLICA LOCAL</t>
  </si>
  <si>
    <t>TOTAL A. PÚBLICA DIFERENT</t>
  </si>
  <si>
    <t>Experiència de treball a  ADMINISTRACIÓ PÚBLICA DIFERENT (0,025p. Per mes)</t>
  </si>
  <si>
    <t>TREBALLS A L'ADMINISTRACIÓ PÚBLICA DIFERENT</t>
  </si>
  <si>
    <t>Experiència de treball a L'ADMINISTRACIÓ LOCAL (0,075 p. per mes)</t>
  </si>
  <si>
    <t>11.2.2 TITULACIÓ ACADÈMICA  (màx. 1 p.)</t>
  </si>
  <si>
    <t>Doctorat</t>
  </si>
  <si>
    <t>TOTAL TITULACIÓ (màx. 1 p.)</t>
  </si>
  <si>
    <t>B1-B2 o homologat</t>
  </si>
  <si>
    <t>C1 o homologat</t>
  </si>
  <si>
    <t>C2 o homologat</t>
  </si>
  <si>
    <t xml:space="preserve"> CONEIXEMENTS DE VALENCIÀ</t>
  </si>
  <si>
    <r>
      <rPr>
        <b/>
        <sz val="10"/>
        <rFont val="Calibri"/>
        <family val="2"/>
      </rPr>
      <t>TOTAL CONEIXEM.VALENCIÀ</t>
    </r>
    <r>
      <rPr>
        <b/>
        <sz val="9"/>
        <rFont val="Calibri"/>
        <family val="2"/>
      </rPr>
      <t xml:space="preserve"> </t>
    </r>
  </si>
  <si>
    <t xml:space="preserve">CONEIXEMENTS ALTRES IDIOMES (anglés, francés, alemany, italià) </t>
  </si>
  <si>
    <t>TOTAL IDIOMES (màxim 1p.)</t>
  </si>
  <si>
    <t>CURSOS FORMACIÓ  com assistent</t>
  </si>
  <si>
    <t>CURSOS FORMACIÓ  com aprofitament</t>
  </si>
  <si>
    <t>TOTAL FORMACIÓ (màx. 1,3 p.)</t>
  </si>
  <si>
    <t xml:space="preserve">De 20 a 50 hores </t>
  </si>
  <si>
    <t xml:space="preserve">De 51 a 100 hores </t>
  </si>
  <si>
    <t xml:space="preserve">De 101 a 150 hores </t>
  </si>
  <si>
    <t xml:space="preserve">Més de 150 hores </t>
  </si>
  <si>
    <t>TOTAL CONCURS 13,30 punts</t>
  </si>
  <si>
    <t>6708/2020</t>
  </si>
  <si>
    <t>CONEIXEMENTS VALENCIÀ</t>
  </si>
  <si>
    <t>Conv.7/2020-1 PLAÇA AGENT D'IGUALTAT PER CONCURS OPOSICIÓ LLIURE</t>
  </si>
  <si>
    <t>EXPERIÈNCIA PROFESSIONAL COM A AGENT D'IGUALTAT (màx.10,00 punts)</t>
  </si>
  <si>
    <t>Anglés</t>
  </si>
  <si>
    <t>Francés</t>
  </si>
  <si>
    <t>Alemany</t>
  </si>
  <si>
    <t>Italià</t>
  </si>
  <si>
    <t>Altre</t>
  </si>
  <si>
    <t>Máster</t>
  </si>
  <si>
    <t>Nivell Elemental / B1-B2</t>
  </si>
  <si>
    <t>Nivell Mitjà / C1</t>
  </si>
  <si>
    <t>Nivell Superior / C2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</si>
</sst>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dd\-mm\-yy;@"/>
  </numFmts>
  <fonts count="3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i/>
      <sz val="9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i/>
      <sz val="8"/>
      <name val="Calibri"/>
      <family val="2"/>
    </font>
    <font>
      <sz val="11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i/>
      <vertAlign val="superscript"/>
      <sz val="10"/>
      <name val="Calibri"/>
      <family val="2"/>
    </font>
    <font>
      <i/>
      <sz val="10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i/>
      <sz val="8"/>
      <name val="Calibri"/>
      <family val="2"/>
    </font>
    <font>
      <sz val="10"/>
      <color rgb="FFFF0000"/>
      <name val="Calibri"/>
      <family val="2"/>
    </font>
    <font>
      <sz val="10"/>
      <color theme="0"/>
      <name val="Calibri"/>
      <family val="2"/>
    </font>
    <font>
      <sz val="9"/>
      <color theme="0"/>
      <name val="Calibri"/>
      <family val="2"/>
    </font>
    <font>
      <sz val="8"/>
      <color rgb="FFFF0000"/>
      <name val="Calibri"/>
      <family val="2"/>
    </font>
    <font>
      <b/>
      <sz val="9"/>
      <name val="Calibri"/>
      <family val="2"/>
    </font>
    <font>
      <sz val="8"/>
      <color theme="0"/>
      <name val="Calibri"/>
      <family val="2"/>
    </font>
    <font>
      <sz val="11"/>
      <color theme="0"/>
      <name val="Calibri"/>
      <family val="2"/>
    </font>
    <font>
      <b/>
      <sz val="8"/>
      <color theme="0"/>
      <name val="Calibri"/>
      <family val="2"/>
    </font>
    <font>
      <vertAlign val="superscript"/>
      <sz val="12"/>
      <name val="Calibri"/>
      <family val="2"/>
    </font>
    <font>
      <vertAlign val="superscript"/>
      <sz val="14"/>
      <name val="Calibri"/>
      <family val="2"/>
    </font>
    <font>
      <sz val="11"/>
      <color theme="0"/>
      <name val="Arial"/>
      <family val="2"/>
    </font>
    <font>
      <sz val="10"/>
      <color theme="1"/>
      <name val="Calibri"/>
      <family val="2"/>
    </font>
    <font>
      <b/>
      <sz val="9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</cellStyleXfs>
  <cellXfs count="261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wrapText="1"/>
    </xf>
    <xf numFmtId="0" fontId="19" fillId="0" borderId="0" xfId="0" applyFont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vertical="center" wrapText="1"/>
    </xf>
    <xf numFmtId="0" fontId="8" fillId="0" borderId="6" xfId="0" applyNumberFormat="1" applyFont="1" applyFill="1" applyBorder="1" applyAlignment="1" applyProtection="1">
      <alignment vertical="center" wrapText="1"/>
      <protection locked="0"/>
    </xf>
    <xf numFmtId="0" fontId="25" fillId="0" borderId="0" xfId="0" applyFont="1" applyAlignment="1" applyProtection="1">
      <alignment vertical="center"/>
    </xf>
    <xf numFmtId="2" fontId="20" fillId="0" borderId="0" xfId="0" applyNumberFormat="1" applyFont="1" applyAlignment="1" applyProtection="1">
      <alignment vertical="center"/>
    </xf>
    <xf numFmtId="0" fontId="21" fillId="0" borderId="27" xfId="0" applyFont="1" applyFill="1" applyBorder="1" applyAlignment="1" applyProtection="1">
      <alignment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4" fillId="6" borderId="27" xfId="0" applyFont="1" applyFill="1" applyBorder="1" applyAlignment="1" applyProtection="1">
      <alignment horizontal="center" vertical="center" wrapText="1"/>
    </xf>
    <xf numFmtId="0" fontId="6" fillId="0" borderId="38" xfId="0" applyFont="1" applyBorder="1" applyAlignment="1" applyProtection="1">
      <alignment horizontal="center" vertical="center" wrapText="1"/>
    </xf>
    <xf numFmtId="0" fontId="9" fillId="0" borderId="29" xfId="0" applyFont="1" applyBorder="1" applyAlignment="1" applyProtection="1">
      <alignment horizontal="center" vertical="center" wrapText="1"/>
    </xf>
    <xf numFmtId="0" fontId="29" fillId="0" borderId="0" xfId="0" applyFont="1" applyAlignment="1" applyProtection="1">
      <alignment horizontal="justify" vertical="center"/>
    </xf>
    <xf numFmtId="0" fontId="24" fillId="0" borderId="0" xfId="0" applyFont="1" applyBorder="1" applyAlignment="1" applyProtection="1">
      <alignment vertical="center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30" xfId="0" applyFont="1" applyFill="1" applyBorder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8" fillId="0" borderId="33" xfId="0" applyFont="1" applyFill="1" applyBorder="1" applyAlignment="1" applyProtection="1">
      <alignment vertical="center" wrapText="1"/>
    </xf>
    <xf numFmtId="0" fontId="19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1" fontId="3" fillId="0" borderId="0" xfId="0" applyNumberFormat="1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4" fillId="0" borderId="33" xfId="0" applyFont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center" wrapText="1"/>
    </xf>
    <xf numFmtId="1" fontId="6" fillId="0" borderId="39" xfId="0" applyNumberFormat="1" applyFont="1" applyBorder="1" applyAlignment="1" applyProtection="1">
      <alignment horizontal="center" vertical="center" wrapText="1"/>
    </xf>
    <xf numFmtId="0" fontId="9" fillId="2" borderId="33" xfId="0" applyFont="1" applyFill="1" applyBorder="1" applyAlignment="1" applyProtection="1">
      <alignment horizontal="center" vertical="center" wrapText="1"/>
    </xf>
    <xf numFmtId="0" fontId="9" fillId="2" borderId="40" xfId="0" applyFont="1" applyFill="1" applyBorder="1" applyAlignment="1" applyProtection="1">
      <alignment horizontal="center" vertical="center" wrapText="1"/>
    </xf>
    <xf numFmtId="0" fontId="9" fillId="2" borderId="27" xfId="0" applyFont="1" applyFill="1" applyBorder="1" applyAlignment="1" applyProtection="1">
      <alignment horizontal="center" vertical="center" wrapText="1"/>
    </xf>
    <xf numFmtId="0" fontId="30" fillId="0" borderId="17" xfId="0" applyFont="1" applyBorder="1" applyAlignment="1" applyProtection="1">
      <alignment vertical="center" wrapText="1"/>
      <protection locked="0"/>
    </xf>
    <xf numFmtId="2" fontId="3" fillId="0" borderId="27" xfId="3" applyNumberFormat="1" applyFont="1" applyBorder="1" applyAlignment="1" applyProtection="1">
      <alignment vertical="center" wrapText="1"/>
      <protection locked="0"/>
    </xf>
    <xf numFmtId="164" fontId="3" fillId="0" borderId="27" xfId="0" applyNumberFormat="1" applyFont="1" applyBorder="1" applyAlignment="1" applyProtection="1">
      <alignment horizontal="center" vertical="center" wrapText="1"/>
      <protection locked="0"/>
    </xf>
    <xf numFmtId="1" fontId="4" fillId="0" borderId="17" xfId="0" applyNumberFormat="1" applyFont="1" applyBorder="1" applyAlignment="1" applyProtection="1">
      <alignment vertical="center" wrapText="1"/>
    </xf>
    <xf numFmtId="1" fontId="4" fillId="0" borderId="15" xfId="0" applyNumberFormat="1" applyFont="1" applyBorder="1" applyAlignment="1" applyProtection="1">
      <alignment horizontal="center" vertical="center" wrapText="1"/>
    </xf>
    <xf numFmtId="2" fontId="4" fillId="0" borderId="18" xfId="0" applyNumberFormat="1" applyFont="1" applyBorder="1" applyAlignment="1" applyProtection="1">
      <alignment horizontal="right" vertical="center" wrapText="1"/>
    </xf>
    <xf numFmtId="2" fontId="4" fillId="2" borderId="33" xfId="0" applyNumberFormat="1" applyFont="1" applyFill="1" applyBorder="1" applyAlignment="1" applyProtection="1">
      <alignment vertical="center" wrapText="1"/>
    </xf>
    <xf numFmtId="0" fontId="30" fillId="0" borderId="26" xfId="0" applyFont="1" applyBorder="1" applyAlignment="1" applyProtection="1">
      <alignment vertical="center" wrapText="1"/>
      <protection locked="0"/>
    </xf>
    <xf numFmtId="2" fontId="3" fillId="0" borderId="6" xfId="3" applyNumberFormat="1" applyFont="1" applyBorder="1" applyAlignment="1" applyProtection="1">
      <alignment vertical="center" wrapText="1"/>
      <protection locked="0"/>
    </xf>
    <xf numFmtId="164" fontId="3" fillId="0" borderId="6" xfId="0" applyNumberFormat="1" applyFont="1" applyBorder="1" applyAlignment="1" applyProtection="1">
      <alignment horizontal="center" vertical="center" wrapText="1"/>
      <protection locked="0"/>
    </xf>
    <xf numFmtId="1" fontId="4" fillId="0" borderId="16" xfId="0" applyNumberFormat="1" applyFont="1" applyBorder="1" applyAlignment="1" applyProtection="1">
      <alignment horizontal="center" vertical="center" wrapText="1"/>
    </xf>
    <xf numFmtId="2" fontId="4" fillId="0" borderId="0" xfId="0" applyNumberFormat="1" applyFont="1" applyBorder="1" applyAlignment="1" applyProtection="1">
      <alignment horizontal="right" vertical="center" wrapText="1"/>
    </xf>
    <xf numFmtId="1" fontId="4" fillId="0" borderId="17" xfId="0" applyNumberFormat="1" applyFont="1" applyBorder="1" applyAlignment="1" applyProtection="1">
      <alignment horizontal="center" vertical="center" wrapText="1"/>
    </xf>
    <xf numFmtId="2" fontId="4" fillId="0" borderId="19" xfId="0" applyNumberFormat="1" applyFont="1" applyBorder="1" applyAlignment="1" applyProtection="1">
      <alignment horizontal="right" vertical="center" wrapText="1"/>
    </xf>
    <xf numFmtId="2" fontId="4" fillId="2" borderId="36" xfId="0" applyNumberFormat="1" applyFont="1" applyFill="1" applyBorder="1" applyAlignment="1" applyProtection="1">
      <alignment vertical="center" wrapText="1"/>
    </xf>
    <xf numFmtId="1" fontId="4" fillId="2" borderId="6" xfId="0" applyNumberFormat="1" applyFont="1" applyFill="1" applyBorder="1" applyAlignment="1" applyProtection="1">
      <alignment vertical="center" wrapText="1"/>
    </xf>
    <xf numFmtId="2" fontId="4" fillId="2" borderId="27" xfId="0" applyNumberFormat="1" applyFont="1" applyFill="1" applyBorder="1" applyAlignment="1" applyProtection="1">
      <alignment horizontal="center" vertical="center" wrapText="1"/>
    </xf>
    <xf numFmtId="2" fontId="4" fillId="2" borderId="27" xfId="0" applyNumberFormat="1" applyFont="1" applyFill="1" applyBorder="1" applyAlignment="1" applyProtection="1">
      <alignment horizontal="right" vertical="center" wrapText="1"/>
    </xf>
    <xf numFmtId="2" fontId="4" fillId="2" borderId="27" xfId="0" applyNumberFormat="1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2" fontId="11" fillId="0" borderId="1" xfId="0" applyNumberFormat="1" applyFont="1" applyBorder="1" applyAlignment="1" applyProtection="1">
      <alignment horizontal="right" vertical="center" wrapText="1"/>
    </xf>
    <xf numFmtId="2" fontId="18" fillId="2" borderId="41" xfId="0" applyNumberFormat="1" applyFont="1" applyFill="1" applyBorder="1" applyAlignment="1" applyProtection="1">
      <alignment vertical="center" wrapText="1"/>
    </xf>
    <xf numFmtId="0" fontId="13" fillId="0" borderId="11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2" fontId="11" fillId="0" borderId="0" xfId="0" applyNumberFormat="1" applyFont="1" applyFill="1" applyBorder="1" applyAlignment="1" applyProtection="1">
      <alignment horizontal="right" vertical="center" wrapText="1"/>
    </xf>
    <xf numFmtId="2" fontId="11" fillId="0" borderId="28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2" fontId="11" fillId="0" borderId="33" xfId="0" applyNumberFormat="1" applyFont="1" applyFill="1" applyBorder="1" applyAlignment="1" applyProtection="1">
      <alignment vertical="center" wrapText="1"/>
    </xf>
    <xf numFmtId="0" fontId="13" fillId="0" borderId="14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left" vertical="center" wrapText="1"/>
    </xf>
    <xf numFmtId="2" fontId="11" fillId="0" borderId="12" xfId="0" applyNumberFormat="1" applyFont="1" applyBorder="1" applyAlignment="1" applyProtection="1">
      <alignment horizontal="right" vertical="center" wrapText="1"/>
    </xf>
    <xf numFmtId="2" fontId="11" fillId="0" borderId="29" xfId="0" applyNumberFormat="1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2" fontId="11" fillId="0" borderId="0" xfId="0" applyNumberFormat="1" applyFont="1" applyBorder="1" applyAlignment="1" applyProtection="1">
      <alignment horizontal="right" vertical="center" wrapText="1"/>
    </xf>
    <xf numFmtId="2" fontId="11" fillId="0" borderId="33" xfId="0" applyNumberFormat="1" applyFont="1" applyBorder="1" applyAlignment="1" applyProtection="1">
      <alignment vertical="center" wrapText="1"/>
    </xf>
    <xf numFmtId="0" fontId="27" fillId="6" borderId="26" xfId="0" applyFont="1" applyFill="1" applyBorder="1" applyAlignment="1" applyProtection="1">
      <alignment vertical="center" wrapText="1"/>
    </xf>
    <xf numFmtId="0" fontId="3" fillId="6" borderId="30" xfId="0" applyFont="1" applyFill="1" applyBorder="1" applyAlignment="1" applyProtection="1">
      <alignment vertical="center" wrapText="1"/>
    </xf>
    <xf numFmtId="0" fontId="3" fillId="6" borderId="31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1" fontId="6" fillId="0" borderId="0" xfId="0" applyNumberFormat="1" applyFont="1" applyBorder="1" applyAlignment="1" applyProtection="1">
      <alignment horizontal="left" vertical="center" wrapText="1"/>
    </xf>
    <xf numFmtId="0" fontId="9" fillId="2" borderId="6" xfId="0" applyFont="1" applyFill="1" applyBorder="1" applyAlignment="1" applyProtection="1">
      <alignment vertical="center" wrapText="1"/>
    </xf>
    <xf numFmtId="0" fontId="13" fillId="0" borderId="18" xfId="0" applyFont="1" applyBorder="1" applyAlignment="1" applyProtection="1">
      <alignment vertical="center" wrapText="1"/>
    </xf>
    <xf numFmtId="0" fontId="19" fillId="0" borderId="6" xfId="0" applyFont="1" applyBorder="1" applyAlignment="1" applyProtection="1">
      <alignment vertical="center" wrapText="1"/>
    </xf>
    <xf numFmtId="0" fontId="9" fillId="2" borderId="31" xfId="0" applyFont="1" applyFill="1" applyBorder="1" applyAlignment="1" applyProtection="1">
      <alignment vertical="center" wrapText="1"/>
    </xf>
    <xf numFmtId="0" fontId="27" fillId="0" borderId="0" xfId="0" applyFont="1" applyBorder="1" applyAlignment="1" applyProtection="1">
      <alignment vertical="center" wrapText="1"/>
    </xf>
    <xf numFmtId="0" fontId="19" fillId="0" borderId="19" xfId="0" applyFont="1" applyBorder="1" applyAlignment="1" applyProtection="1">
      <alignment vertical="center" wrapText="1"/>
    </xf>
    <xf numFmtId="0" fontId="23" fillId="0" borderId="30" xfId="0" applyFont="1" applyBorder="1" applyAlignment="1" applyProtection="1">
      <alignment horizontal="center" vertical="center" wrapText="1"/>
    </xf>
    <xf numFmtId="2" fontId="11" fillId="0" borderId="21" xfId="0" applyNumberFormat="1" applyFont="1" applyBorder="1" applyAlignment="1" applyProtection="1">
      <alignment horizontal="right" vertical="center" wrapText="1"/>
    </xf>
    <xf numFmtId="0" fontId="9" fillId="0" borderId="33" xfId="0" applyFont="1" applyFill="1" applyBorder="1" applyAlignment="1" applyProtection="1">
      <alignment vertical="center" wrapText="1"/>
    </xf>
    <xf numFmtId="2" fontId="18" fillId="0" borderId="33" xfId="0" applyNumberFormat="1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1" fontId="3" fillId="0" borderId="0" xfId="0" applyNumberFormat="1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33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right" vertical="center" wrapText="1"/>
    </xf>
    <xf numFmtId="0" fontId="3" fillId="0" borderId="6" xfId="0" applyNumberFormat="1" applyFont="1" applyBorder="1" applyAlignment="1" applyProtection="1">
      <alignment vertical="center" wrapText="1"/>
      <protection locked="0"/>
    </xf>
    <xf numFmtId="2" fontId="11" fillId="0" borderId="6" xfId="0" applyNumberFormat="1" applyFont="1" applyBorder="1" applyAlignment="1" applyProtection="1">
      <alignment horizontal="right" vertical="center" wrapText="1"/>
    </xf>
    <xf numFmtId="164" fontId="3" fillId="0" borderId="0" xfId="0" applyNumberFormat="1" applyFont="1" applyBorder="1" applyAlignment="1" applyProtection="1">
      <alignment vertical="center" wrapText="1"/>
    </xf>
    <xf numFmtId="0" fontId="9" fillId="5" borderId="28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</xf>
    <xf numFmtId="0" fontId="8" fillId="6" borderId="40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4" fillId="0" borderId="40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vertical="center" wrapText="1"/>
      <protection locked="0"/>
    </xf>
    <xf numFmtId="2" fontId="24" fillId="0" borderId="26" xfId="0" applyNumberFormat="1" applyFont="1" applyFill="1" applyBorder="1" applyAlignment="1" applyProtection="1">
      <alignment horizontal="right" vertical="center" wrapText="1"/>
    </xf>
    <xf numFmtId="2" fontId="4" fillId="2" borderId="31" xfId="0" applyNumberFormat="1" applyFont="1" applyFill="1" applyBorder="1" applyAlignment="1" applyProtection="1">
      <alignment vertical="center" wrapText="1"/>
    </xf>
    <xf numFmtId="0" fontId="5" fillId="8" borderId="30" xfId="0" applyFont="1" applyFill="1" applyBorder="1" applyAlignment="1" applyProtection="1">
      <alignment vertical="center" wrapText="1"/>
    </xf>
    <xf numFmtId="0" fontId="5" fillId="8" borderId="31" xfId="0" applyFont="1" applyFill="1" applyBorder="1" applyAlignment="1" applyProtection="1">
      <alignment vertical="center" wrapText="1"/>
    </xf>
    <xf numFmtId="2" fontId="11" fillId="8" borderId="22" xfId="0" applyNumberFormat="1" applyFont="1" applyFill="1" applyBorder="1" applyAlignment="1" applyProtection="1">
      <alignment horizontal="right" vertical="center" wrapText="1"/>
    </xf>
    <xf numFmtId="2" fontId="4" fillId="2" borderId="41" xfId="0" applyNumberFormat="1" applyFont="1" applyFill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 wrapText="1"/>
    </xf>
    <xf numFmtId="1" fontId="3" fillId="0" borderId="0" xfId="0" applyNumberFormat="1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6" fillId="6" borderId="36" xfId="0" applyFont="1" applyFill="1" applyBorder="1" applyAlignment="1" applyProtection="1">
      <alignment horizontal="center" vertical="center" wrapText="1"/>
    </xf>
    <xf numFmtId="1" fontId="6" fillId="0" borderId="0" xfId="0" applyNumberFormat="1" applyFont="1" applyBorder="1" applyAlignment="1" applyProtection="1">
      <alignment horizontal="center" vertical="center" wrapText="1"/>
    </xf>
    <xf numFmtId="0" fontId="9" fillId="8" borderId="27" xfId="0" applyFont="1" applyFill="1" applyBorder="1" applyAlignment="1" applyProtection="1">
      <alignment horizontal="center" vertical="center" wrapText="1"/>
    </xf>
    <xf numFmtId="0" fontId="3" fillId="0" borderId="17" xfId="0" applyNumberFormat="1" applyFont="1" applyBorder="1" applyAlignment="1" applyProtection="1">
      <alignment vertical="center" wrapText="1"/>
      <protection locked="0"/>
    </xf>
    <xf numFmtId="1" fontId="3" fillId="0" borderId="31" xfId="0" applyNumberFormat="1" applyFont="1" applyBorder="1" applyAlignment="1" applyProtection="1">
      <alignment horizontal="center" vertical="center" wrapText="1"/>
      <protection locked="0"/>
    </xf>
    <xf numFmtId="2" fontId="4" fillId="0" borderId="6" xfId="0" applyNumberFormat="1" applyFont="1" applyBorder="1" applyAlignment="1" applyProtection="1">
      <alignment horizontal="right" vertical="center" wrapText="1"/>
    </xf>
    <xf numFmtId="2" fontId="4" fillId="2" borderId="6" xfId="0" applyNumberFormat="1" applyFont="1" applyFill="1" applyBorder="1" applyAlignment="1" applyProtection="1">
      <alignment vertical="center" wrapText="1"/>
    </xf>
    <xf numFmtId="164" fontId="3" fillId="0" borderId="16" xfId="0" applyNumberFormat="1" applyFont="1" applyBorder="1" applyAlignment="1" applyProtection="1">
      <alignment vertical="center" wrapText="1"/>
    </xf>
    <xf numFmtId="2" fontId="22" fillId="2" borderId="6" xfId="0" applyNumberFormat="1" applyFont="1" applyFill="1" applyBorder="1" applyAlignment="1" applyProtection="1">
      <alignment vertical="center" wrapText="1"/>
    </xf>
    <xf numFmtId="0" fontId="19" fillId="0" borderId="0" xfId="0" applyFont="1" applyBorder="1" applyAlignment="1" applyProtection="1">
      <alignment vertical="center" wrapText="1"/>
    </xf>
    <xf numFmtId="2" fontId="11" fillId="0" borderId="22" xfId="0" applyNumberFormat="1" applyFont="1" applyFill="1" applyBorder="1" applyAlignment="1" applyProtection="1">
      <alignment horizontal="right" vertical="center" wrapText="1"/>
    </xf>
    <xf numFmtId="2" fontId="11" fillId="0" borderId="41" xfId="0" applyNumberFormat="1" applyFont="1" applyFill="1" applyBorder="1" applyAlignment="1" applyProtection="1">
      <alignment vertical="center" wrapText="1"/>
    </xf>
    <xf numFmtId="2" fontId="11" fillId="9" borderId="27" xfId="0" applyNumberFormat="1" applyFont="1" applyFill="1" applyBorder="1" applyAlignment="1" applyProtection="1">
      <alignment horizontal="right" vertical="center" wrapText="1"/>
    </xf>
    <xf numFmtId="2" fontId="11" fillId="2" borderId="41" xfId="0" applyNumberFormat="1" applyFont="1" applyFill="1" applyBorder="1" applyAlignment="1" applyProtection="1">
      <alignment vertical="center" wrapText="1"/>
    </xf>
    <xf numFmtId="2" fontId="26" fillId="0" borderId="33" xfId="0" applyNumberFormat="1" applyFont="1" applyFill="1" applyBorder="1" applyAlignment="1" applyProtection="1">
      <alignment vertical="center" wrapText="1"/>
    </xf>
    <xf numFmtId="2" fontId="11" fillId="0" borderId="29" xfId="0" applyNumberFormat="1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vertical="center" wrapText="1"/>
    </xf>
    <xf numFmtId="0" fontId="5" fillId="2" borderId="21" xfId="0" applyFont="1" applyFill="1" applyBorder="1" applyAlignment="1" applyProtection="1">
      <alignment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1" fontId="3" fillId="0" borderId="12" xfId="0" applyNumberFormat="1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horizontal="right" vertical="center" wrapText="1"/>
    </xf>
    <xf numFmtId="14" fontId="3" fillId="0" borderId="6" xfId="0" applyNumberFormat="1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0" borderId="14" xfId="0" applyFont="1" applyBorder="1" applyAlignment="1" applyProtection="1">
      <alignment vertical="center" wrapText="1"/>
    </xf>
    <xf numFmtId="0" fontId="31" fillId="0" borderId="0" xfId="0" applyFont="1" applyAlignment="1" applyProtection="1">
      <alignment horizontal="justify" vertical="center"/>
    </xf>
    <xf numFmtId="0" fontId="5" fillId="8" borderId="7" xfId="0" applyFont="1" applyFill="1" applyBorder="1" applyAlignment="1" applyProtection="1">
      <alignment horizontal="left" vertical="center" wrapText="1"/>
    </xf>
    <xf numFmtId="0" fontId="5" fillId="8" borderId="37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1" fontId="5" fillId="9" borderId="26" xfId="0" applyNumberFormat="1" applyFont="1" applyFill="1" applyBorder="1" applyAlignment="1" applyProtection="1">
      <alignment horizontal="center" vertical="center" wrapText="1"/>
    </xf>
    <xf numFmtId="1" fontId="5" fillId="9" borderId="31" xfId="0" applyNumberFormat="1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28" fillId="0" borderId="15" xfId="0" applyFont="1" applyBorder="1" applyAlignment="1" applyProtection="1">
      <alignment horizontal="center" vertical="center" wrapText="1"/>
      <protection locked="0"/>
    </xf>
    <xf numFmtId="0" fontId="28" fillId="0" borderId="30" xfId="0" applyFont="1" applyBorder="1" applyAlignment="1" applyProtection="1">
      <alignment horizontal="center" vertical="center" wrapText="1"/>
      <protection locked="0"/>
    </xf>
    <xf numFmtId="0" fontId="28" fillId="0" borderId="31" xfId="0" applyFont="1" applyBorder="1" applyAlignment="1" applyProtection="1">
      <alignment horizontal="center" vertical="center" wrapText="1"/>
      <protection locked="0"/>
    </xf>
    <xf numFmtId="0" fontId="5" fillId="8" borderId="26" xfId="0" applyFont="1" applyFill="1" applyBorder="1" applyAlignment="1" applyProtection="1">
      <alignment horizontal="center" vertical="center" wrapText="1"/>
    </xf>
    <xf numFmtId="0" fontId="5" fillId="8" borderId="30" xfId="0" applyFont="1" applyFill="1" applyBorder="1" applyAlignment="1" applyProtection="1">
      <alignment horizontal="center" vertical="center" wrapText="1"/>
    </xf>
    <xf numFmtId="0" fontId="7" fillId="11" borderId="20" xfId="0" applyFont="1" applyFill="1" applyBorder="1" applyAlignment="1" applyProtection="1">
      <alignment horizontal="center" vertical="center" wrapText="1"/>
    </xf>
    <xf numFmtId="0" fontId="10" fillId="11" borderId="21" xfId="0" applyFont="1" applyFill="1" applyBorder="1" applyAlignment="1" applyProtection="1">
      <alignment horizontal="center" vertical="center" wrapText="1"/>
    </xf>
    <xf numFmtId="0" fontId="10" fillId="11" borderId="22" xfId="0" applyFont="1" applyFill="1" applyBorder="1" applyAlignment="1" applyProtection="1">
      <alignment horizontal="center" vertical="center" wrapText="1"/>
    </xf>
    <xf numFmtId="0" fontId="6" fillId="6" borderId="27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5" fillId="8" borderId="17" xfId="0" applyFont="1" applyFill="1" applyBorder="1" applyAlignment="1" applyProtection="1">
      <alignment horizontal="center" vertical="center" wrapText="1"/>
    </xf>
    <xf numFmtId="0" fontId="23" fillId="9" borderId="26" xfId="0" applyFont="1" applyFill="1" applyBorder="1" applyAlignment="1" applyProtection="1">
      <alignment horizontal="center" vertical="center" wrapText="1"/>
    </xf>
    <xf numFmtId="0" fontId="23" fillId="9" borderId="30" xfId="0" applyFont="1" applyFill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vertical="center" wrapText="1"/>
      <protection locked="0"/>
    </xf>
    <xf numFmtId="0" fontId="3" fillId="0" borderId="30" xfId="0" applyFont="1" applyBorder="1" applyAlignment="1" applyProtection="1">
      <alignment vertical="center" wrapText="1"/>
      <protection locked="0"/>
    </xf>
    <xf numFmtId="0" fontId="3" fillId="0" borderId="31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</xf>
    <xf numFmtId="0" fontId="3" fillId="0" borderId="3" xfId="0" applyFont="1" applyBorder="1" applyAlignment="1" applyProtection="1">
      <alignment horizontal="justify" vertical="center" wrapText="1"/>
    </xf>
    <xf numFmtId="0" fontId="3" fillId="0" borderId="4" xfId="0" applyFont="1" applyBorder="1" applyAlignment="1" applyProtection="1">
      <alignment horizontal="justify" vertical="center" wrapText="1"/>
    </xf>
    <xf numFmtId="0" fontId="3" fillId="0" borderId="11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justify" vertical="center" wrapText="1"/>
    </xf>
    <xf numFmtId="0" fontId="3" fillId="0" borderId="24" xfId="0" applyFont="1" applyBorder="1" applyAlignment="1" applyProtection="1">
      <alignment horizontal="justify" vertical="center" wrapText="1"/>
    </xf>
    <xf numFmtId="0" fontId="7" fillId="4" borderId="20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 vertical="center" wrapText="1"/>
    </xf>
    <xf numFmtId="0" fontId="7" fillId="4" borderId="22" xfId="0" applyFont="1" applyFill="1" applyBorder="1" applyAlignment="1" applyProtection="1">
      <alignment horizontal="center" vertical="center" wrapText="1"/>
    </xf>
    <xf numFmtId="0" fontId="23" fillId="7" borderId="26" xfId="0" applyFont="1" applyFill="1" applyBorder="1" applyAlignment="1" applyProtection="1">
      <alignment horizontal="center" vertical="center" wrapText="1"/>
    </xf>
    <xf numFmtId="0" fontId="23" fillId="7" borderId="30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left" vertical="center" wrapText="1"/>
    </xf>
    <xf numFmtId="0" fontId="6" fillId="3" borderId="31" xfId="0" applyFont="1" applyFill="1" applyBorder="1" applyAlignment="1" applyProtection="1">
      <alignment horizontal="left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3" fillId="8" borderId="40" xfId="0" applyFont="1" applyFill="1" applyBorder="1" applyAlignment="1" applyProtection="1">
      <alignment horizontal="center" vertical="center" wrapText="1"/>
    </xf>
    <xf numFmtId="0" fontId="9" fillId="2" borderId="40" xfId="0" applyFont="1" applyFill="1" applyBorder="1" applyAlignment="1" applyProtection="1">
      <alignment horizontal="center" vertical="center" wrapText="1"/>
    </xf>
    <xf numFmtId="0" fontId="9" fillId="2" borderId="27" xfId="0" applyFont="1" applyFill="1" applyBorder="1" applyAlignment="1" applyProtection="1">
      <alignment horizontal="center" vertical="center" wrapText="1"/>
    </xf>
    <xf numFmtId="0" fontId="14" fillId="6" borderId="17" xfId="0" applyFont="1" applyFill="1" applyBorder="1" applyAlignment="1" applyProtection="1">
      <alignment horizontal="center" vertical="center" wrapText="1"/>
    </xf>
    <xf numFmtId="0" fontId="14" fillId="6" borderId="36" xfId="0" applyFont="1" applyFill="1" applyBorder="1" applyAlignment="1" applyProtection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31" xfId="0" applyFont="1" applyBorder="1" applyAlignment="1" applyProtection="1">
      <alignment horizontal="center" vertical="center" wrapText="1"/>
      <protection locked="0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30" xfId="0" applyFont="1" applyFill="1" applyBorder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0" fontId="0" fillId="0" borderId="30" xfId="0" applyBorder="1" applyAlignment="1" applyProtection="1">
      <alignment wrapText="1"/>
    </xf>
    <xf numFmtId="0" fontId="0" fillId="0" borderId="31" xfId="0" applyBorder="1" applyAlignment="1" applyProtection="1">
      <alignment wrapText="1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6" fillId="0" borderId="26" xfId="0" applyFont="1" applyBorder="1" applyAlignment="1" applyProtection="1">
      <alignment horizontal="left" vertical="center" wrapText="1"/>
    </xf>
    <xf numFmtId="0" fontId="6" fillId="0" borderId="32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36" xfId="0" applyFont="1" applyBorder="1" applyAlignment="1" applyProtection="1">
      <alignment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8" fillId="3" borderId="20" xfId="0" applyFont="1" applyFill="1" applyBorder="1" applyAlignment="1" applyProtection="1">
      <alignment horizontal="center" vertical="center" wrapText="1"/>
    </xf>
    <xf numFmtId="0" fontId="8" fillId="3" borderId="21" xfId="0" applyFont="1" applyFill="1" applyBorder="1" applyAlignment="1" applyProtection="1">
      <alignment horizontal="center" vertical="center" wrapText="1"/>
    </xf>
    <xf numFmtId="0" fontId="8" fillId="3" borderId="22" xfId="0" applyFont="1" applyFill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</xf>
    <xf numFmtId="2" fontId="15" fillId="13" borderId="20" xfId="0" applyNumberFormat="1" applyFont="1" applyFill="1" applyBorder="1" applyAlignment="1" applyProtection="1">
      <alignment horizontal="center" vertical="center" wrapText="1"/>
    </xf>
    <xf numFmtId="0" fontId="15" fillId="13" borderId="22" xfId="0" applyFont="1" applyFill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vertical="center" wrapText="1"/>
      <protection locked="0"/>
    </xf>
    <xf numFmtId="0" fontId="17" fillId="12" borderId="20" xfId="0" applyFont="1" applyFill="1" applyBorder="1" applyAlignment="1" applyProtection="1">
      <alignment horizontal="center" vertical="center" wrapText="1"/>
    </xf>
    <xf numFmtId="0" fontId="17" fillId="12" borderId="21" xfId="0" applyFont="1" applyFill="1" applyBorder="1" applyAlignment="1" applyProtection="1">
      <alignment horizontal="center" vertical="center" wrapText="1"/>
    </xf>
    <xf numFmtId="0" fontId="17" fillId="12" borderId="2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horizontal="left" vertical="center" wrapText="1"/>
    </xf>
    <xf numFmtId="0" fontId="23" fillId="8" borderId="26" xfId="0" applyFont="1" applyFill="1" applyBorder="1" applyAlignment="1" applyProtection="1">
      <alignment horizontal="left" vertical="center" wrapText="1"/>
    </xf>
    <xf numFmtId="0" fontId="23" fillId="8" borderId="30" xfId="0" applyFont="1" applyFill="1" applyBorder="1" applyAlignment="1" applyProtection="1">
      <alignment horizontal="left" vertical="center" wrapText="1"/>
    </xf>
    <xf numFmtId="0" fontId="6" fillId="10" borderId="30" xfId="0" applyFont="1" applyFill="1" applyBorder="1" applyAlignment="1" applyProtection="1">
      <alignment horizontal="center" vertical="center" wrapText="1"/>
    </xf>
    <xf numFmtId="0" fontId="6" fillId="10" borderId="3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37" xfId="0" applyFont="1" applyFill="1" applyBorder="1" applyAlignment="1" applyProtection="1">
      <alignment horizontal="left" vertical="center" wrapText="1"/>
    </xf>
  </cellXfs>
  <cellStyles count="4">
    <cellStyle name="Euro" xfId="1"/>
    <cellStyle name="Normal" xfId="0" builtinId="0"/>
    <cellStyle name="Normal 3" xfId="2"/>
    <cellStyle name="Porcentual" xfId="3" builtinId="5"/>
  </cellStyles>
  <dxfs count="0"/>
  <tableStyles count="0" defaultTableStyle="TableStyleMedium9" defaultPivotStyle="PivotStyleLight16"/>
  <colors>
    <mruColors>
      <color rgb="FFFF00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Q131"/>
  <sheetViews>
    <sheetView showGridLines="0" tabSelected="1" workbookViewId="0">
      <selection activeCell="B59" sqref="B59:C59"/>
    </sheetView>
  </sheetViews>
  <sheetFormatPr baseColWidth="10" defaultColWidth="11.42578125" defaultRowHeight="12.75"/>
  <cols>
    <col min="1" max="1" width="3.7109375" style="27" customWidth="1"/>
    <col min="2" max="2" width="23.85546875" style="28" customWidth="1"/>
    <col min="3" max="3" width="26.7109375" style="28" customWidth="1"/>
    <col min="4" max="4" width="14.28515625" style="28" customWidth="1"/>
    <col min="5" max="5" width="9.5703125" style="28" customWidth="1"/>
    <col min="6" max="6" width="14.140625" style="29" customWidth="1"/>
    <col min="7" max="7" width="14.28515625" style="29" customWidth="1"/>
    <col min="8" max="8" width="5.42578125" style="30" customWidth="1"/>
    <col min="9" max="9" width="6" style="31" customWidth="1"/>
    <col min="10" max="10" width="11.85546875" style="32" customWidth="1"/>
    <col min="11" max="11" width="4.28515625" style="33" customWidth="1"/>
    <col min="12" max="12" width="15.42578125" style="5" bestFit="1" customWidth="1"/>
    <col min="13" max="13" width="17.28515625" style="5" bestFit="1" customWidth="1"/>
    <col min="14" max="14" width="32" style="3" customWidth="1"/>
    <col min="15" max="16384" width="11.42578125" style="3"/>
  </cols>
  <sheetData>
    <row r="1" spans="1:12" ht="7.5" customHeight="1" thickBot="1"/>
    <row r="2" spans="1:12" ht="25.5" customHeight="1" thickBot="1">
      <c r="B2" s="34" t="s">
        <v>9</v>
      </c>
      <c r="C2" s="225" t="s">
        <v>62</v>
      </c>
      <c r="D2" s="226"/>
      <c r="E2" s="226"/>
      <c r="F2" s="227"/>
      <c r="G2" s="35" t="s">
        <v>10</v>
      </c>
      <c r="H2" s="231" t="s">
        <v>60</v>
      </c>
      <c r="I2" s="232"/>
    </row>
    <row r="3" spans="1:12" ht="2.25" customHeight="1" thickBot="1"/>
    <row r="4" spans="1:12" ht="25.5">
      <c r="B4" s="36" t="s">
        <v>11</v>
      </c>
      <c r="C4" s="37"/>
      <c r="D4" s="37"/>
      <c r="E4" s="38"/>
      <c r="F4" s="39"/>
    </row>
    <row r="5" spans="1:12">
      <c r="B5" s="40" t="s">
        <v>12</v>
      </c>
      <c r="C5" s="41" t="s">
        <v>13</v>
      </c>
      <c r="D5" s="229" t="s">
        <v>14</v>
      </c>
      <c r="E5" s="230"/>
      <c r="F5" s="42" t="s">
        <v>0</v>
      </c>
    </row>
    <row r="6" spans="1:12" ht="15" customHeight="1" thickBot="1">
      <c r="B6" s="43"/>
      <c r="C6" s="44"/>
      <c r="D6" s="239"/>
      <c r="E6" s="240"/>
      <c r="F6" s="45"/>
    </row>
    <row r="7" spans="1:12" ht="6" customHeight="1" thickBot="1"/>
    <row r="8" spans="1:12" ht="13.5" thickBot="1">
      <c r="B8" s="46" t="s">
        <v>15</v>
      </c>
      <c r="C8" s="37"/>
      <c r="D8" s="37"/>
      <c r="E8" s="37"/>
      <c r="F8" s="39"/>
    </row>
    <row r="9" spans="1:12" ht="27" customHeight="1" thickBot="1">
      <c r="B9" s="233" t="s">
        <v>63</v>
      </c>
      <c r="C9" s="234"/>
      <c r="D9" s="234"/>
      <c r="E9" s="234"/>
      <c r="F9" s="234"/>
      <c r="G9" s="234"/>
      <c r="H9" s="234"/>
      <c r="I9" s="234"/>
      <c r="J9" s="234"/>
      <c r="K9" s="235"/>
    </row>
    <row r="10" spans="1:12" ht="21.75" customHeight="1" thickBot="1">
      <c r="B10" s="241" t="s">
        <v>41</v>
      </c>
      <c r="C10" s="242"/>
      <c r="D10" s="242"/>
      <c r="E10" s="242"/>
      <c r="F10" s="242"/>
      <c r="G10" s="242"/>
      <c r="H10" s="242"/>
      <c r="I10" s="242"/>
      <c r="J10" s="242"/>
      <c r="K10" s="243"/>
    </row>
    <row r="11" spans="1:12" ht="24.75" customHeight="1" thickBot="1">
      <c r="A11" s="10" t="s">
        <v>3</v>
      </c>
      <c r="B11" s="244" t="s">
        <v>17</v>
      </c>
      <c r="C11" s="245"/>
      <c r="D11" s="246"/>
      <c r="E11" s="19" t="s">
        <v>5</v>
      </c>
      <c r="F11" s="18" t="s">
        <v>18</v>
      </c>
      <c r="G11" s="18" t="s">
        <v>19</v>
      </c>
      <c r="H11" s="47" t="s">
        <v>20</v>
      </c>
      <c r="I11" s="48" t="s">
        <v>21</v>
      </c>
      <c r="J11" s="49" t="s">
        <v>22</v>
      </c>
      <c r="K11" s="50" t="s">
        <v>2</v>
      </c>
      <c r="L11" s="14"/>
    </row>
    <row r="12" spans="1:12" ht="15" customHeight="1">
      <c r="A12" s="51"/>
      <c r="B12" s="236"/>
      <c r="C12" s="237"/>
      <c r="D12" s="238"/>
      <c r="E12" s="52"/>
      <c r="F12" s="53"/>
      <c r="G12" s="53"/>
      <c r="H12" s="54">
        <f>((((G12-F12+1)))*E12)</f>
        <v>0</v>
      </c>
      <c r="I12" s="55"/>
      <c r="J12" s="56"/>
      <c r="K12" s="57"/>
      <c r="L12" s="14"/>
    </row>
    <row r="13" spans="1:12" ht="15" customHeight="1">
      <c r="A13" s="58"/>
      <c r="B13" s="186"/>
      <c r="C13" s="187"/>
      <c r="D13" s="188"/>
      <c r="E13" s="59"/>
      <c r="F13" s="60"/>
      <c r="G13" s="60"/>
      <c r="H13" s="54">
        <f t="shared" ref="H13:H23" si="0">((((G13-F13+1)))*E13)</f>
        <v>0</v>
      </c>
      <c r="I13" s="61"/>
      <c r="J13" s="62"/>
      <c r="K13" s="57"/>
      <c r="L13" s="14"/>
    </row>
    <row r="14" spans="1:12" ht="15" customHeight="1">
      <c r="A14" s="58"/>
      <c r="B14" s="186"/>
      <c r="C14" s="187"/>
      <c r="D14" s="188"/>
      <c r="E14" s="59"/>
      <c r="F14" s="60"/>
      <c r="G14" s="60"/>
      <c r="H14" s="54">
        <f t="shared" si="0"/>
        <v>0</v>
      </c>
      <c r="I14" s="61"/>
      <c r="J14" s="62"/>
      <c r="K14" s="57"/>
      <c r="L14" s="14"/>
    </row>
    <row r="15" spans="1:12" ht="15" customHeight="1">
      <c r="A15" s="58"/>
      <c r="B15" s="186"/>
      <c r="C15" s="187"/>
      <c r="D15" s="188"/>
      <c r="E15" s="59"/>
      <c r="F15" s="60"/>
      <c r="G15" s="60"/>
      <c r="H15" s="54">
        <f t="shared" si="0"/>
        <v>0</v>
      </c>
      <c r="I15" s="61"/>
      <c r="J15" s="62"/>
      <c r="K15" s="57"/>
      <c r="L15" s="14"/>
    </row>
    <row r="16" spans="1:12" ht="15" customHeight="1">
      <c r="A16" s="58"/>
      <c r="B16" s="186"/>
      <c r="C16" s="187"/>
      <c r="D16" s="188"/>
      <c r="E16" s="59"/>
      <c r="F16" s="60"/>
      <c r="G16" s="60"/>
      <c r="H16" s="54">
        <f t="shared" si="0"/>
        <v>0</v>
      </c>
      <c r="I16" s="61"/>
      <c r="J16" s="62"/>
      <c r="K16" s="57"/>
      <c r="L16" s="14"/>
    </row>
    <row r="17" spans="1:12" ht="15" customHeight="1">
      <c r="A17" s="58"/>
      <c r="B17" s="186"/>
      <c r="C17" s="187"/>
      <c r="D17" s="188"/>
      <c r="E17" s="59"/>
      <c r="F17" s="60"/>
      <c r="G17" s="60"/>
      <c r="H17" s="54">
        <f t="shared" si="0"/>
        <v>0</v>
      </c>
      <c r="I17" s="61"/>
      <c r="J17" s="62"/>
      <c r="K17" s="57"/>
      <c r="L17" s="14"/>
    </row>
    <row r="18" spans="1:12" ht="15" customHeight="1">
      <c r="A18" s="58"/>
      <c r="B18" s="186"/>
      <c r="C18" s="187"/>
      <c r="D18" s="188"/>
      <c r="E18" s="59"/>
      <c r="F18" s="60"/>
      <c r="G18" s="60"/>
      <c r="H18" s="54">
        <f t="shared" si="0"/>
        <v>0</v>
      </c>
      <c r="I18" s="61"/>
      <c r="J18" s="62"/>
      <c r="K18" s="57"/>
    </row>
    <row r="19" spans="1:12" ht="15" customHeight="1">
      <c r="A19" s="58"/>
      <c r="B19" s="186"/>
      <c r="C19" s="187"/>
      <c r="D19" s="188"/>
      <c r="E19" s="59"/>
      <c r="F19" s="60"/>
      <c r="G19" s="60"/>
      <c r="H19" s="54">
        <f t="shared" si="0"/>
        <v>0</v>
      </c>
      <c r="I19" s="61"/>
      <c r="J19" s="62"/>
      <c r="K19" s="57"/>
    </row>
    <row r="20" spans="1:12" ht="15" customHeight="1">
      <c r="A20" s="58"/>
      <c r="B20" s="186"/>
      <c r="C20" s="187"/>
      <c r="D20" s="188"/>
      <c r="E20" s="59"/>
      <c r="F20" s="60"/>
      <c r="G20" s="60"/>
      <c r="H20" s="54">
        <f t="shared" si="0"/>
        <v>0</v>
      </c>
      <c r="I20" s="61"/>
      <c r="J20" s="62"/>
      <c r="K20" s="57"/>
    </row>
    <row r="21" spans="1:12" ht="15" customHeight="1">
      <c r="A21" s="58"/>
      <c r="B21" s="186"/>
      <c r="C21" s="187"/>
      <c r="D21" s="188"/>
      <c r="E21" s="59"/>
      <c r="F21" s="60"/>
      <c r="G21" s="60"/>
      <c r="H21" s="54">
        <f t="shared" si="0"/>
        <v>0</v>
      </c>
      <c r="I21" s="61"/>
      <c r="J21" s="62"/>
      <c r="K21" s="57"/>
    </row>
    <row r="22" spans="1:12" ht="15" customHeight="1">
      <c r="A22" s="58"/>
      <c r="B22" s="186"/>
      <c r="C22" s="187"/>
      <c r="D22" s="188"/>
      <c r="E22" s="59"/>
      <c r="F22" s="60"/>
      <c r="G22" s="60"/>
      <c r="H22" s="54">
        <f t="shared" si="0"/>
        <v>0</v>
      </c>
      <c r="I22" s="61"/>
      <c r="J22" s="62"/>
      <c r="K22" s="57"/>
    </row>
    <row r="23" spans="1:12" ht="15" customHeight="1">
      <c r="A23" s="58"/>
      <c r="B23" s="186"/>
      <c r="C23" s="187"/>
      <c r="D23" s="188"/>
      <c r="E23" s="59"/>
      <c r="F23" s="60"/>
      <c r="G23" s="60"/>
      <c r="H23" s="54">
        <f t="shared" si="0"/>
        <v>0</v>
      </c>
      <c r="I23" s="63"/>
      <c r="J23" s="64"/>
      <c r="K23" s="65"/>
    </row>
    <row r="24" spans="1:12" ht="15" customHeight="1" thickBot="1">
      <c r="A24" s="181" t="s">
        <v>4</v>
      </c>
      <c r="B24" s="181"/>
      <c r="C24" s="181"/>
      <c r="D24" s="181"/>
      <c r="E24" s="181"/>
      <c r="F24" s="181"/>
      <c r="G24" s="182"/>
      <c r="H24" s="66">
        <f>SUM(H12:H23)</f>
        <v>0</v>
      </c>
      <c r="I24" s="67" t="str">
        <f>IF(H24&gt;=30,H24/30,"0")</f>
        <v>0</v>
      </c>
      <c r="J24" s="68">
        <f>IF(I24&lt;1,"0",(ROUNDDOWN(I24,0))*0.075)</f>
        <v>0</v>
      </c>
      <c r="K24" s="69"/>
    </row>
    <row r="25" spans="1:12" ht="15" customHeight="1" thickBot="1">
      <c r="A25" s="70"/>
      <c r="B25" s="71"/>
      <c r="C25" s="70"/>
      <c r="D25" s="70"/>
      <c r="E25" s="70"/>
      <c r="F25" s="175" t="s">
        <v>37</v>
      </c>
      <c r="G25" s="176"/>
      <c r="H25" s="176"/>
      <c r="I25" s="176"/>
      <c r="J25" s="72">
        <f>IF((J24+J41)&gt;10,"10,00",(J24))</f>
        <v>0</v>
      </c>
      <c r="K25" s="73"/>
    </row>
    <row r="26" spans="1:12" ht="13.5" customHeight="1" thickBot="1">
      <c r="B26" s="74"/>
      <c r="C26" s="75"/>
      <c r="D26" s="75"/>
      <c r="E26" s="75"/>
      <c r="F26" s="76"/>
      <c r="G26" s="228"/>
      <c r="H26" s="228"/>
      <c r="I26" s="228"/>
      <c r="J26" s="77"/>
      <c r="K26" s="78"/>
    </row>
    <row r="27" spans="1:12" ht="21.75" customHeight="1" thickBot="1">
      <c r="B27" s="241" t="s">
        <v>39</v>
      </c>
      <c r="C27" s="242"/>
      <c r="D27" s="242"/>
      <c r="E27" s="242"/>
      <c r="F27" s="242"/>
      <c r="G27" s="242"/>
      <c r="H27" s="242"/>
      <c r="I27" s="242"/>
      <c r="J27" s="242"/>
      <c r="K27" s="243"/>
    </row>
    <row r="28" spans="1:12" ht="24.75" customHeight="1" thickBot="1">
      <c r="A28" s="10" t="s">
        <v>3</v>
      </c>
      <c r="B28" s="244" t="s">
        <v>40</v>
      </c>
      <c r="C28" s="245"/>
      <c r="D28" s="246"/>
      <c r="E28" s="19" t="s">
        <v>5</v>
      </c>
      <c r="F28" s="18" t="s">
        <v>18</v>
      </c>
      <c r="G28" s="18" t="s">
        <v>19</v>
      </c>
      <c r="H28" s="47" t="s">
        <v>20</v>
      </c>
      <c r="I28" s="48" t="s">
        <v>21</v>
      </c>
      <c r="J28" s="49" t="s">
        <v>22</v>
      </c>
      <c r="K28" s="50" t="s">
        <v>2</v>
      </c>
      <c r="L28" s="14"/>
    </row>
    <row r="29" spans="1:12" ht="15" customHeight="1">
      <c r="A29" s="51"/>
      <c r="B29" s="236"/>
      <c r="C29" s="237"/>
      <c r="D29" s="238"/>
      <c r="E29" s="52"/>
      <c r="F29" s="53"/>
      <c r="G29" s="53"/>
      <c r="H29" s="54">
        <f>((((G29-F29+1)))*E29)</f>
        <v>0</v>
      </c>
      <c r="I29" s="55"/>
      <c r="J29" s="56"/>
      <c r="K29" s="57"/>
      <c r="L29" s="14"/>
    </row>
    <row r="30" spans="1:12" ht="15" customHeight="1">
      <c r="A30" s="58"/>
      <c r="B30" s="186"/>
      <c r="C30" s="187"/>
      <c r="D30" s="188"/>
      <c r="E30" s="52"/>
      <c r="F30" s="53"/>
      <c r="G30" s="53"/>
      <c r="H30" s="54">
        <f t="shared" ref="H30:H40" si="1">((((G30-F30+1)))*E30)</f>
        <v>0</v>
      </c>
      <c r="I30" s="61"/>
      <c r="J30" s="62"/>
      <c r="K30" s="57"/>
      <c r="L30" s="14"/>
    </row>
    <row r="31" spans="1:12" ht="15" customHeight="1">
      <c r="A31" s="58"/>
      <c r="B31" s="186"/>
      <c r="C31" s="187"/>
      <c r="D31" s="188"/>
      <c r="E31" s="52"/>
      <c r="F31" s="53"/>
      <c r="G31" s="53"/>
      <c r="H31" s="54">
        <f t="shared" si="1"/>
        <v>0</v>
      </c>
      <c r="I31" s="61"/>
      <c r="J31" s="62"/>
      <c r="K31" s="57"/>
      <c r="L31" s="14"/>
    </row>
    <row r="32" spans="1:12" ht="15" customHeight="1">
      <c r="A32" s="58"/>
      <c r="B32" s="186"/>
      <c r="C32" s="187"/>
      <c r="D32" s="188"/>
      <c r="E32" s="52"/>
      <c r="F32" s="53"/>
      <c r="G32" s="53"/>
      <c r="H32" s="54">
        <f t="shared" si="1"/>
        <v>0</v>
      </c>
      <c r="I32" s="61"/>
      <c r="J32" s="62"/>
      <c r="K32" s="57"/>
      <c r="L32" s="14"/>
    </row>
    <row r="33" spans="1:15" ht="15" customHeight="1">
      <c r="A33" s="58"/>
      <c r="B33" s="186"/>
      <c r="C33" s="187"/>
      <c r="D33" s="188"/>
      <c r="E33" s="52"/>
      <c r="F33" s="53"/>
      <c r="G33" s="53"/>
      <c r="H33" s="54">
        <f t="shared" si="1"/>
        <v>0</v>
      </c>
      <c r="I33" s="61"/>
      <c r="J33" s="62"/>
      <c r="K33" s="57"/>
      <c r="L33" s="14"/>
    </row>
    <row r="34" spans="1:15" ht="15" customHeight="1">
      <c r="A34" s="58"/>
      <c r="B34" s="186"/>
      <c r="C34" s="187"/>
      <c r="D34" s="188"/>
      <c r="E34" s="52"/>
      <c r="F34" s="53"/>
      <c r="G34" s="53"/>
      <c r="H34" s="54">
        <f t="shared" si="1"/>
        <v>0</v>
      </c>
      <c r="I34" s="61"/>
      <c r="J34" s="62"/>
      <c r="K34" s="57"/>
      <c r="L34" s="14"/>
    </row>
    <row r="35" spans="1:15" ht="15" customHeight="1">
      <c r="A35" s="58"/>
      <c r="B35" s="186"/>
      <c r="C35" s="187"/>
      <c r="D35" s="188"/>
      <c r="E35" s="52"/>
      <c r="F35" s="53"/>
      <c r="G35" s="53"/>
      <c r="H35" s="54">
        <f t="shared" si="1"/>
        <v>0</v>
      </c>
      <c r="I35" s="61"/>
      <c r="J35" s="62"/>
      <c r="K35" s="57"/>
    </row>
    <row r="36" spans="1:15" ht="15" customHeight="1">
      <c r="A36" s="58"/>
      <c r="B36" s="186"/>
      <c r="C36" s="187"/>
      <c r="D36" s="188"/>
      <c r="E36" s="52"/>
      <c r="F36" s="53"/>
      <c r="G36" s="53"/>
      <c r="H36" s="54">
        <f t="shared" si="1"/>
        <v>0</v>
      </c>
      <c r="I36" s="61"/>
      <c r="J36" s="62"/>
      <c r="K36" s="57"/>
    </row>
    <row r="37" spans="1:15" ht="15" customHeight="1">
      <c r="A37" s="58"/>
      <c r="B37" s="186"/>
      <c r="C37" s="187"/>
      <c r="D37" s="188"/>
      <c r="E37" s="52"/>
      <c r="F37" s="53"/>
      <c r="G37" s="53"/>
      <c r="H37" s="54">
        <f t="shared" si="1"/>
        <v>0</v>
      </c>
      <c r="I37" s="61"/>
      <c r="J37" s="62"/>
      <c r="K37" s="57"/>
    </row>
    <row r="38" spans="1:15" ht="15" customHeight="1">
      <c r="A38" s="58"/>
      <c r="B38" s="186"/>
      <c r="C38" s="187"/>
      <c r="D38" s="188"/>
      <c r="E38" s="52"/>
      <c r="F38" s="53"/>
      <c r="G38" s="53"/>
      <c r="H38" s="54">
        <f t="shared" si="1"/>
        <v>0</v>
      </c>
      <c r="I38" s="61"/>
      <c r="J38" s="62"/>
      <c r="K38" s="57"/>
    </row>
    <row r="39" spans="1:15" ht="15" customHeight="1">
      <c r="A39" s="58"/>
      <c r="B39" s="186"/>
      <c r="C39" s="187"/>
      <c r="D39" s="188"/>
      <c r="E39" s="52"/>
      <c r="F39" s="53"/>
      <c r="G39" s="53"/>
      <c r="H39" s="54">
        <f t="shared" si="1"/>
        <v>0</v>
      </c>
      <c r="I39" s="61"/>
      <c r="J39" s="62"/>
      <c r="K39" s="57"/>
    </row>
    <row r="40" spans="1:15" ht="15" customHeight="1">
      <c r="A40" s="58"/>
      <c r="B40" s="186"/>
      <c r="C40" s="187"/>
      <c r="D40" s="188"/>
      <c r="E40" s="59"/>
      <c r="F40" s="60"/>
      <c r="G40" s="60"/>
      <c r="H40" s="54">
        <f t="shared" si="1"/>
        <v>0</v>
      </c>
      <c r="I40" s="63"/>
      <c r="J40" s="64"/>
      <c r="K40" s="65"/>
    </row>
    <row r="41" spans="1:15" ht="15" customHeight="1" thickBot="1">
      <c r="A41" s="181" t="s">
        <v>4</v>
      </c>
      <c r="B41" s="181"/>
      <c r="C41" s="181"/>
      <c r="D41" s="181"/>
      <c r="E41" s="181"/>
      <c r="F41" s="181"/>
      <c r="G41" s="182"/>
      <c r="H41" s="66">
        <f>SUM(H29:H40)</f>
        <v>0</v>
      </c>
      <c r="I41" s="67" t="str">
        <f>IF(H41&gt;=30,H41/30,"0")</f>
        <v>0</v>
      </c>
      <c r="J41" s="68">
        <f>IF(I41&lt;1,"0",(ROUNDDOWN(I41,0))*0.025)</f>
        <v>0</v>
      </c>
      <c r="K41" s="69"/>
    </row>
    <row r="42" spans="1:15" ht="15" customHeight="1" thickBot="1">
      <c r="A42" s="70"/>
      <c r="B42" s="71"/>
      <c r="C42" s="70"/>
      <c r="D42" s="70"/>
      <c r="E42" s="70"/>
      <c r="F42" s="175" t="s">
        <v>38</v>
      </c>
      <c r="G42" s="176"/>
      <c r="H42" s="176"/>
      <c r="I42" s="176"/>
      <c r="J42" s="72">
        <f>IF((J49+J50)&gt;10,"10,00",(J41))</f>
        <v>0</v>
      </c>
      <c r="K42" s="73"/>
    </row>
    <row r="43" spans="1:15" ht="13.5" customHeight="1">
      <c r="B43" s="74"/>
      <c r="C43" s="75"/>
      <c r="D43" s="75"/>
      <c r="E43" s="75"/>
      <c r="F43" s="76"/>
      <c r="G43" s="79"/>
      <c r="H43" s="80"/>
      <c r="I43" s="80"/>
      <c r="J43" s="77"/>
      <c r="K43" s="81"/>
    </row>
    <row r="44" spans="1:15" ht="17.25" customHeight="1" thickBot="1">
      <c r="B44" s="82" t="s">
        <v>16</v>
      </c>
      <c r="C44" s="83"/>
      <c r="D44" s="83"/>
      <c r="E44" s="83"/>
      <c r="F44" s="84"/>
      <c r="G44" s="85"/>
      <c r="H44" s="86"/>
      <c r="I44" s="86"/>
      <c r="J44" s="87"/>
      <c r="K44" s="88"/>
    </row>
    <row r="45" spans="1:15" ht="17.25" customHeight="1" thickBot="1">
      <c r="B45" s="74"/>
      <c r="C45" s="75"/>
      <c r="D45" s="75"/>
      <c r="E45" s="75"/>
      <c r="F45" s="76"/>
      <c r="G45" s="89"/>
      <c r="H45" s="90"/>
      <c r="I45" s="90"/>
      <c r="J45" s="91"/>
      <c r="K45" s="92"/>
    </row>
    <row r="46" spans="1:15" ht="24" customHeight="1" thickBot="1">
      <c r="B46" s="177" t="s">
        <v>42</v>
      </c>
      <c r="C46" s="178"/>
      <c r="D46" s="178"/>
      <c r="E46" s="178"/>
      <c r="F46" s="178"/>
      <c r="G46" s="178"/>
      <c r="H46" s="178"/>
      <c r="I46" s="178"/>
      <c r="J46" s="178"/>
      <c r="K46" s="179"/>
      <c r="O46" s="3" t="s">
        <v>1</v>
      </c>
    </row>
    <row r="47" spans="1:15" ht="17.25" customHeight="1" thickBot="1">
      <c r="B47" s="74"/>
      <c r="C47" s="75"/>
      <c r="D47" s="75"/>
      <c r="E47" s="75"/>
      <c r="F47" s="76"/>
      <c r="G47" s="89"/>
      <c r="H47" s="90"/>
      <c r="I47" s="90"/>
      <c r="J47" s="91"/>
      <c r="K47" s="92"/>
    </row>
    <row r="48" spans="1:15" ht="21.75" customHeight="1" thickBot="1">
      <c r="A48" s="10" t="s">
        <v>3</v>
      </c>
      <c r="B48" s="93" t="s">
        <v>23</v>
      </c>
      <c r="C48" s="94"/>
      <c r="D48" s="94"/>
      <c r="E48" s="95"/>
      <c r="F48" s="76"/>
      <c r="G48" s="89"/>
      <c r="H48" s="90"/>
      <c r="I48" s="90"/>
      <c r="J48" s="91"/>
      <c r="K48" s="92"/>
    </row>
    <row r="49" spans="1:14" ht="21.75" customHeight="1" thickBot="1">
      <c r="A49" s="25"/>
      <c r="B49" s="172"/>
      <c r="C49" s="173"/>
      <c r="D49" s="173"/>
      <c r="E49" s="174"/>
      <c r="F49" s="76"/>
      <c r="G49" s="89"/>
      <c r="H49" s="90"/>
      <c r="I49" s="90"/>
      <c r="J49" s="72" t="str">
        <f>IF(B49="Diplomatura","0,50",IF(B49="LLicenciatura o GraU","0,50",IF(B49="Doctorat","0,50","0,00")))</f>
        <v>0,00</v>
      </c>
      <c r="K49" s="92"/>
      <c r="M49" s="5" t="s">
        <v>7</v>
      </c>
    </row>
    <row r="50" spans="1:14" ht="17.25" customHeight="1" thickBot="1">
      <c r="A50" s="51"/>
      <c r="B50" s="172"/>
      <c r="C50" s="173"/>
      <c r="D50" s="173"/>
      <c r="E50" s="174"/>
      <c r="F50" s="96"/>
      <c r="G50" s="96"/>
      <c r="H50" s="96"/>
      <c r="I50" s="97"/>
      <c r="J50" s="72" t="str">
        <f>IF(B50="Diplomatura","0,50",IF(B50="LLicenciatura o GraU","0,50",IF(B50="Doctorat","0,50","0,00")))</f>
        <v>0,00</v>
      </c>
      <c r="K50" s="98"/>
      <c r="M50" s="5" t="s">
        <v>35</v>
      </c>
    </row>
    <row r="51" spans="1:14" ht="17.25" customHeight="1" thickBot="1">
      <c r="B51" s="99"/>
      <c r="C51" s="75"/>
      <c r="D51" s="75"/>
      <c r="E51" s="75"/>
      <c r="F51" s="100"/>
      <c r="G51" s="184" t="s">
        <v>8</v>
      </c>
      <c r="H51" s="185"/>
      <c r="I51" s="185"/>
      <c r="J51" s="72">
        <f>IF((J49+J50)&gt;1,"1,00",(J50+J49))</f>
        <v>0</v>
      </c>
      <c r="K51" s="101"/>
      <c r="M51" s="5" t="s">
        <v>69</v>
      </c>
    </row>
    <row r="52" spans="1:14" ht="17.25" customHeight="1" thickBot="1">
      <c r="B52" s="102"/>
      <c r="C52" s="75"/>
      <c r="D52" s="75"/>
      <c r="E52" s="75"/>
      <c r="F52" s="103"/>
      <c r="G52" s="104"/>
      <c r="H52" s="104"/>
      <c r="I52" s="104"/>
      <c r="J52" s="105"/>
      <c r="K52" s="106"/>
      <c r="M52" s="5" t="s">
        <v>43</v>
      </c>
    </row>
    <row r="53" spans="1:14" ht="17.25" customHeight="1" thickBot="1">
      <c r="A53" s="70"/>
      <c r="B53" s="70"/>
      <c r="C53" s="70"/>
      <c r="D53" s="70"/>
      <c r="E53" s="70"/>
      <c r="F53" s="183" t="s">
        <v>44</v>
      </c>
      <c r="G53" s="176"/>
      <c r="H53" s="176"/>
      <c r="I53" s="176"/>
      <c r="J53" s="72">
        <f>J51</f>
        <v>0</v>
      </c>
      <c r="K53" s="73"/>
    </row>
    <row r="54" spans="1:14" ht="17.25" customHeight="1" thickBot="1">
      <c r="A54" s="70"/>
      <c r="B54" s="70"/>
      <c r="C54" s="70"/>
      <c r="D54" s="70"/>
      <c r="E54" s="70"/>
      <c r="F54" s="79"/>
      <c r="G54" s="79"/>
      <c r="H54" s="79"/>
      <c r="I54" s="79"/>
      <c r="J54" s="77"/>
      <c r="K54" s="107"/>
    </row>
    <row r="55" spans="1:14" ht="24.75" customHeight="1" thickBot="1">
      <c r="A55" s="70"/>
      <c r="B55" s="177" t="s">
        <v>61</v>
      </c>
      <c r="C55" s="178"/>
      <c r="D55" s="178"/>
      <c r="E55" s="178"/>
      <c r="F55" s="178"/>
      <c r="G55" s="178"/>
      <c r="H55" s="178"/>
      <c r="I55" s="178"/>
      <c r="J55" s="178"/>
      <c r="K55" s="179"/>
    </row>
    <row r="56" spans="1:14" ht="17.25" customHeight="1">
      <c r="D56" s="70"/>
      <c r="E56" s="70"/>
      <c r="F56" s="79"/>
      <c r="G56" s="79"/>
      <c r="H56" s="79"/>
      <c r="I56" s="79"/>
      <c r="J56" s="77"/>
      <c r="K56" s="107"/>
    </row>
    <row r="57" spans="1:14" ht="23.25" customHeight="1">
      <c r="A57" s="16" t="s">
        <v>3</v>
      </c>
      <c r="B57" s="257" t="s">
        <v>24</v>
      </c>
      <c r="C57" s="258"/>
      <c r="D57" s="2"/>
      <c r="E57" s="108"/>
      <c r="F57" s="76"/>
      <c r="G57" s="76"/>
      <c r="H57" s="109"/>
      <c r="I57" s="110"/>
      <c r="J57" s="111"/>
      <c r="K57" s="112"/>
      <c r="M57" s="6"/>
    </row>
    <row r="58" spans="1:14" ht="15.75" customHeight="1">
      <c r="B58" s="209" t="s">
        <v>48</v>
      </c>
      <c r="C58" s="210"/>
      <c r="D58" s="96"/>
      <c r="E58" s="96"/>
      <c r="F58" s="96"/>
      <c r="G58" s="96"/>
      <c r="H58" s="97"/>
      <c r="I58" s="113"/>
      <c r="J58" s="114" t="s">
        <v>22</v>
      </c>
      <c r="K58" s="98" t="s">
        <v>2</v>
      </c>
      <c r="L58" s="20"/>
      <c r="M58" s="6"/>
      <c r="N58" s="164"/>
    </row>
    <row r="59" spans="1:14" ht="15" customHeight="1">
      <c r="A59" s="115"/>
      <c r="B59" s="231"/>
      <c r="C59" s="249"/>
      <c r="D59" s="75"/>
      <c r="E59" s="207" t="s">
        <v>25</v>
      </c>
      <c r="F59" s="208"/>
      <c r="G59" s="208"/>
      <c r="H59" s="208"/>
      <c r="I59" s="208"/>
      <c r="J59" s="116" t="str">
        <f>IF(B59="Nivell Elemental / B1-B2","0,10",IF(B59="Nivell Mitjà / C1","0,50",IF(B59="Nivell Superior / C2","0,75","0,00")))</f>
        <v>0,00</v>
      </c>
      <c r="K59" s="101"/>
      <c r="L59" s="20"/>
      <c r="M59" s="6" t="s">
        <v>70</v>
      </c>
      <c r="N59" s="164"/>
    </row>
    <row r="60" spans="1:14" ht="15" customHeight="1">
      <c r="A60" s="117"/>
      <c r="B60" s="253"/>
      <c r="C60" s="253"/>
      <c r="D60" s="75"/>
      <c r="E60" s="75"/>
      <c r="F60" s="76"/>
      <c r="G60" s="89"/>
      <c r="H60" s="90"/>
      <c r="I60" s="90"/>
      <c r="J60" s="91"/>
      <c r="K60" s="118"/>
      <c r="L60" s="20"/>
      <c r="M60" s="6" t="s">
        <v>71</v>
      </c>
      <c r="N60" s="164"/>
    </row>
    <row r="61" spans="1:14" ht="15" customHeight="1">
      <c r="A61" s="119"/>
      <c r="B61" s="193"/>
      <c r="C61" s="193"/>
      <c r="D61" s="2"/>
      <c r="E61" s="254"/>
      <c r="F61" s="254"/>
      <c r="G61" s="254"/>
      <c r="H61" s="254"/>
      <c r="I61" s="254"/>
      <c r="J61" s="77"/>
      <c r="K61" s="106"/>
      <c r="M61" s="5" t="s">
        <v>72</v>
      </c>
      <c r="N61" s="164"/>
    </row>
    <row r="62" spans="1:14" ht="15" customHeight="1" thickBot="1">
      <c r="A62" s="75"/>
      <c r="B62" s="120"/>
      <c r="C62" s="121"/>
      <c r="D62" s="2"/>
      <c r="E62" s="122"/>
      <c r="F62" s="122"/>
      <c r="G62" s="122"/>
      <c r="H62" s="122"/>
      <c r="I62" s="122"/>
      <c r="J62" s="91"/>
      <c r="K62" s="106"/>
      <c r="N62" s="164"/>
    </row>
    <row r="63" spans="1:14" ht="15" customHeight="1" thickBot="1">
      <c r="A63" s="75"/>
      <c r="B63" s="120"/>
      <c r="C63" s="121"/>
      <c r="D63" s="2"/>
      <c r="E63" s="255" t="s">
        <v>49</v>
      </c>
      <c r="F63" s="256"/>
      <c r="G63" s="256"/>
      <c r="H63" s="256"/>
      <c r="I63" s="256"/>
      <c r="J63" s="72" t="str">
        <f>J59</f>
        <v>0,00</v>
      </c>
      <c r="K63" s="98"/>
      <c r="N63" s="164"/>
    </row>
    <row r="64" spans="1:14" ht="17.25" customHeight="1" thickBot="1">
      <c r="A64" s="70"/>
      <c r="B64" s="70"/>
      <c r="C64" s="70"/>
      <c r="D64" s="70"/>
      <c r="E64" s="70"/>
      <c r="F64" s="79"/>
      <c r="G64" s="79"/>
      <c r="H64" s="79"/>
      <c r="I64" s="79"/>
      <c r="J64" s="77"/>
      <c r="K64" s="107"/>
    </row>
    <row r="65" spans="1:17" ht="24.75" customHeight="1" thickBot="1">
      <c r="B65" s="204" t="s">
        <v>50</v>
      </c>
      <c r="C65" s="205"/>
      <c r="D65" s="205"/>
      <c r="E65" s="205"/>
      <c r="F65" s="205"/>
      <c r="G65" s="205"/>
      <c r="H65" s="205"/>
      <c r="I65" s="205"/>
      <c r="J65" s="205"/>
      <c r="K65" s="206"/>
      <c r="O65" s="5"/>
      <c r="P65" s="5"/>
    </row>
    <row r="66" spans="1:17" ht="6.75" customHeight="1" thickBot="1">
      <c r="A66" s="28"/>
      <c r="B66" s="211"/>
      <c r="C66" s="212"/>
      <c r="D66" s="123"/>
      <c r="E66" s="108"/>
      <c r="F66" s="75"/>
      <c r="G66" s="124"/>
      <c r="H66" s="109"/>
      <c r="I66" s="125"/>
      <c r="J66" s="213" t="s">
        <v>22</v>
      </c>
      <c r="K66" s="214" t="s">
        <v>2</v>
      </c>
      <c r="M66" s="6"/>
      <c r="N66" s="164"/>
      <c r="O66" s="5"/>
      <c r="P66" s="5"/>
    </row>
    <row r="67" spans="1:17" s="1" customFormat="1" ht="12" customHeight="1" thickBot="1">
      <c r="A67" s="8" t="s">
        <v>3</v>
      </c>
      <c r="B67" s="216" t="s">
        <v>26</v>
      </c>
      <c r="C67" s="217"/>
      <c r="D67" s="17" t="s">
        <v>27</v>
      </c>
      <c r="E67" s="11"/>
      <c r="F67" s="11"/>
      <c r="G67" s="11"/>
      <c r="H67" s="11"/>
      <c r="I67" s="15"/>
      <c r="J67" s="213"/>
      <c r="K67" s="215"/>
      <c r="L67" s="7"/>
      <c r="M67" s="7"/>
      <c r="N67" s="4"/>
      <c r="O67" s="7"/>
      <c r="P67" s="7"/>
      <c r="Q67" s="4"/>
    </row>
    <row r="68" spans="1:17" s="1" customFormat="1" ht="15.75" customHeight="1">
      <c r="A68" s="126"/>
      <c r="B68" s="218"/>
      <c r="C68" s="219"/>
      <c r="D68" s="12"/>
      <c r="E68" s="220"/>
      <c r="F68" s="221"/>
      <c r="G68" s="221"/>
      <c r="H68" s="222"/>
      <c r="I68" s="127"/>
      <c r="J68" s="116" t="str">
        <f>IF(D68="B1-B2 o homologat","0,10",IF(D68="C1 o homologat","0,50",IF(D68="C2 o homologat","0,75","0,00")))</f>
        <v>0,00</v>
      </c>
      <c r="K68" s="128"/>
      <c r="L68" s="7"/>
      <c r="M68" s="13" t="s">
        <v>64</v>
      </c>
      <c r="N68" s="4"/>
      <c r="O68" s="7"/>
      <c r="P68" s="7"/>
      <c r="Q68" s="4"/>
    </row>
    <row r="69" spans="1:17" s="1" customFormat="1" ht="15.75" customHeight="1">
      <c r="A69" s="126"/>
      <c r="B69" s="218"/>
      <c r="C69" s="219"/>
      <c r="D69" s="12"/>
      <c r="E69" s="22"/>
      <c r="F69" s="23"/>
      <c r="G69" s="23"/>
      <c r="H69" s="24"/>
      <c r="I69" s="127"/>
      <c r="J69" s="116" t="str">
        <f t="shared" ref="J69:J71" si="2">IF(D69="B1-B2 o homologat","0,10",IF(D69="C1 o homologat","0,50",IF(D69="C2 o homologat","0,75","0,00")))</f>
        <v>0,00</v>
      </c>
      <c r="K69" s="128"/>
      <c r="L69" s="7" t="s">
        <v>45</v>
      </c>
      <c r="M69" s="13" t="s">
        <v>65</v>
      </c>
      <c r="N69" s="4"/>
      <c r="O69" s="7"/>
      <c r="P69" s="7"/>
      <c r="Q69" s="4"/>
    </row>
    <row r="70" spans="1:17" s="1" customFormat="1" ht="15.75" customHeight="1">
      <c r="A70" s="126"/>
      <c r="B70" s="218"/>
      <c r="C70" s="219"/>
      <c r="D70" s="12"/>
      <c r="E70" s="220"/>
      <c r="F70" s="223"/>
      <c r="G70" s="223"/>
      <c r="H70" s="224"/>
      <c r="I70" s="127"/>
      <c r="J70" s="116" t="str">
        <f t="shared" si="2"/>
        <v>0,00</v>
      </c>
      <c r="K70" s="128"/>
      <c r="L70" s="7" t="s">
        <v>46</v>
      </c>
      <c r="M70" s="13" t="s">
        <v>66</v>
      </c>
      <c r="N70" s="4"/>
      <c r="O70" s="7"/>
      <c r="P70" s="7"/>
      <c r="Q70" s="4"/>
    </row>
    <row r="71" spans="1:17" s="1" customFormat="1" ht="17.25" customHeight="1" thickBot="1">
      <c r="A71" s="126"/>
      <c r="B71" s="218"/>
      <c r="C71" s="219"/>
      <c r="D71" s="12"/>
      <c r="E71" s="220"/>
      <c r="F71" s="221"/>
      <c r="G71" s="221"/>
      <c r="H71" s="222"/>
      <c r="I71" s="127"/>
      <c r="J71" s="116" t="str">
        <f t="shared" si="2"/>
        <v>0,00</v>
      </c>
      <c r="K71" s="128"/>
      <c r="L71" s="7" t="s">
        <v>47</v>
      </c>
      <c r="M71" s="13" t="s">
        <v>67</v>
      </c>
      <c r="N71" s="4"/>
      <c r="O71" s="7"/>
      <c r="P71" s="7"/>
      <c r="Q71" s="4"/>
    </row>
    <row r="72" spans="1:17" s="1" customFormat="1" ht="17.25" customHeight="1" thickBot="1">
      <c r="A72" s="75"/>
      <c r="B72" s="2"/>
      <c r="C72" s="2"/>
      <c r="D72" s="2"/>
      <c r="E72" s="2"/>
      <c r="F72" s="175" t="s">
        <v>51</v>
      </c>
      <c r="G72" s="176"/>
      <c r="H72" s="129"/>
      <c r="I72" s="130"/>
      <c r="J72" s="131">
        <f>IF((J68+J69+J70+J71+J63)&gt;1,1,J68+J69+J70+J71+J63)</f>
        <v>0</v>
      </c>
      <c r="K72" s="132"/>
      <c r="L72" s="7"/>
      <c r="M72" s="7" t="s">
        <v>68</v>
      </c>
      <c r="N72" s="4"/>
      <c r="O72" s="4"/>
      <c r="P72" s="4"/>
      <c r="Q72" s="4"/>
    </row>
    <row r="73" spans="1:17" ht="17.25" customHeight="1" thickBot="1">
      <c r="B73" s="133"/>
      <c r="C73" s="75"/>
      <c r="D73" s="75"/>
      <c r="E73" s="75"/>
      <c r="F73" s="76"/>
      <c r="G73" s="76"/>
      <c r="H73" s="134"/>
      <c r="I73" s="110"/>
      <c r="J73" s="135"/>
      <c r="K73" s="112"/>
    </row>
    <row r="74" spans="1:17" ht="25.5" customHeight="1" thickBot="1">
      <c r="B74" s="177" t="s">
        <v>52</v>
      </c>
      <c r="C74" s="178"/>
      <c r="D74" s="178"/>
      <c r="E74" s="178"/>
      <c r="F74" s="178"/>
      <c r="G74" s="178"/>
      <c r="H74" s="178"/>
      <c r="I74" s="178"/>
      <c r="J74" s="178"/>
      <c r="K74" s="179"/>
      <c r="O74" s="3" t="s">
        <v>1</v>
      </c>
    </row>
    <row r="75" spans="1:17" ht="27.75" customHeight="1" thickBot="1">
      <c r="A75" s="10" t="s">
        <v>3</v>
      </c>
      <c r="B75" s="180" t="s">
        <v>28</v>
      </c>
      <c r="C75" s="180"/>
      <c r="D75" s="180"/>
      <c r="E75" s="180" t="s">
        <v>29</v>
      </c>
      <c r="F75" s="180"/>
      <c r="G75" s="136" t="s">
        <v>30</v>
      </c>
      <c r="H75" s="137"/>
      <c r="I75" s="110"/>
      <c r="J75" s="138" t="s">
        <v>22</v>
      </c>
      <c r="K75" s="50" t="s">
        <v>2</v>
      </c>
    </row>
    <row r="76" spans="1:17" ht="22.5" customHeight="1">
      <c r="A76" s="139"/>
      <c r="B76" s="171"/>
      <c r="C76" s="171"/>
      <c r="D76" s="171"/>
      <c r="E76" s="171"/>
      <c r="F76" s="171"/>
      <c r="G76" s="140"/>
      <c r="H76" s="134"/>
      <c r="I76" s="110"/>
      <c r="J76" s="141" t="str">
        <f>IF(G76="De 20 a 50 hores ","0,10",IF(G76="De 51 a 100 hores ","0,20",IF(G76="De 101 a 150 hores ","0,30",IF(G76="Més de 150 hores ","0,40","0,00"))))</f>
        <v>0,00</v>
      </c>
      <c r="K76" s="138"/>
      <c r="L76" s="5" t="s">
        <v>55</v>
      </c>
    </row>
    <row r="77" spans="1:17" ht="22.5" customHeight="1">
      <c r="A77" s="139"/>
      <c r="B77" s="171"/>
      <c r="C77" s="171"/>
      <c r="D77" s="171"/>
      <c r="E77" s="171"/>
      <c r="F77" s="171"/>
      <c r="G77" s="140"/>
      <c r="H77" s="134"/>
      <c r="I77" s="110"/>
      <c r="J77" s="141" t="str">
        <f t="shared" ref="J77:J84" si="3">IF(G77="De 20 a 50 hores ","0,10",IF(G77="De 51 a 100 hores ","0,20",IF(G77="De 101 a 150 hores ","0,30",IF(G77="Més de 150 hores ","0,40","0,00"))))</f>
        <v>0,00</v>
      </c>
      <c r="K77" s="142"/>
      <c r="L77" s="14" t="s">
        <v>56</v>
      </c>
    </row>
    <row r="78" spans="1:17" ht="21.75" customHeight="1">
      <c r="A78" s="139"/>
      <c r="B78" s="171"/>
      <c r="C78" s="171"/>
      <c r="D78" s="171"/>
      <c r="E78" s="171"/>
      <c r="F78" s="171"/>
      <c r="G78" s="140"/>
      <c r="H78" s="134"/>
      <c r="I78" s="110"/>
      <c r="J78" s="141" t="str">
        <f t="shared" si="3"/>
        <v>0,00</v>
      </c>
      <c r="K78" s="142"/>
      <c r="L78" s="14" t="s">
        <v>57</v>
      </c>
    </row>
    <row r="79" spans="1:17" ht="21.75" customHeight="1">
      <c r="A79" s="139"/>
      <c r="B79" s="171"/>
      <c r="C79" s="171"/>
      <c r="D79" s="171"/>
      <c r="E79" s="171"/>
      <c r="F79" s="171"/>
      <c r="G79" s="140"/>
      <c r="H79" s="134"/>
      <c r="I79" s="110"/>
      <c r="J79" s="141" t="str">
        <f t="shared" si="3"/>
        <v>0,00</v>
      </c>
      <c r="K79" s="142"/>
      <c r="L79" s="5" t="s">
        <v>58</v>
      </c>
    </row>
    <row r="80" spans="1:17" ht="20.25" customHeight="1">
      <c r="A80" s="139"/>
      <c r="B80" s="171"/>
      <c r="C80" s="171"/>
      <c r="D80" s="171"/>
      <c r="E80" s="171"/>
      <c r="F80" s="171"/>
      <c r="G80" s="140"/>
      <c r="H80" s="134"/>
      <c r="I80" s="110"/>
      <c r="J80" s="141" t="str">
        <f t="shared" si="3"/>
        <v>0,00</v>
      </c>
      <c r="K80" s="142"/>
    </row>
    <row r="81" spans="1:16" ht="23.25" customHeight="1">
      <c r="A81" s="139"/>
      <c r="B81" s="171"/>
      <c r="C81" s="171"/>
      <c r="D81" s="171"/>
      <c r="E81" s="171"/>
      <c r="F81" s="171"/>
      <c r="G81" s="140"/>
      <c r="H81" s="134"/>
      <c r="I81" s="110"/>
      <c r="J81" s="141" t="str">
        <f t="shared" si="3"/>
        <v>0,00</v>
      </c>
      <c r="K81" s="142"/>
      <c r="L81" s="14"/>
    </row>
    <row r="82" spans="1:16" ht="24" customHeight="1">
      <c r="A82" s="139"/>
      <c r="B82" s="171"/>
      <c r="C82" s="171"/>
      <c r="D82" s="171"/>
      <c r="E82" s="171"/>
      <c r="F82" s="171"/>
      <c r="G82" s="140"/>
      <c r="H82" s="134"/>
      <c r="I82" s="110"/>
      <c r="J82" s="141" t="str">
        <f t="shared" si="3"/>
        <v>0,00</v>
      </c>
      <c r="K82" s="142"/>
      <c r="L82" s="14"/>
    </row>
    <row r="83" spans="1:16" ht="22.5" customHeight="1">
      <c r="A83" s="139"/>
      <c r="B83" s="171"/>
      <c r="C83" s="171"/>
      <c r="D83" s="171"/>
      <c r="E83" s="171"/>
      <c r="F83" s="171"/>
      <c r="G83" s="140"/>
      <c r="H83" s="134"/>
      <c r="I83" s="110"/>
      <c r="J83" s="141" t="str">
        <f t="shared" si="3"/>
        <v>0,00</v>
      </c>
      <c r="K83" s="142"/>
    </row>
    <row r="84" spans="1:16" ht="25.5" customHeight="1" thickBot="1">
      <c r="A84" s="139"/>
      <c r="B84" s="171"/>
      <c r="C84" s="171"/>
      <c r="D84" s="171"/>
      <c r="E84" s="171"/>
      <c r="F84" s="171"/>
      <c r="G84" s="140"/>
      <c r="H84" s="134"/>
      <c r="I84" s="110"/>
      <c r="J84" s="141" t="str">
        <f t="shared" si="3"/>
        <v>0,00</v>
      </c>
      <c r="K84" s="142"/>
    </row>
    <row r="85" spans="1:16" ht="15" customHeight="1" thickBot="1">
      <c r="A85" s="143"/>
      <c r="B85" s="167"/>
      <c r="C85" s="167"/>
      <c r="D85" s="167"/>
      <c r="E85" s="167"/>
      <c r="F85" s="167"/>
      <c r="G85" s="168"/>
      <c r="H85" s="169" t="s">
        <v>6</v>
      </c>
      <c r="I85" s="170"/>
      <c r="J85" s="131">
        <f>IF((J76+J77+J78+J79+J80+J81+J82+J83+J84)&gt;1.3,1.3,(J76+J77+J78+J79+J80+J81+J82+J83+J84))</f>
        <v>0</v>
      </c>
      <c r="K85" s="144"/>
      <c r="O85" s="5"/>
      <c r="P85" s="5"/>
    </row>
    <row r="86" spans="1:16" ht="24" customHeight="1" thickBot="1">
      <c r="A86" s="145"/>
      <c r="B86" s="75"/>
      <c r="C86" s="75"/>
      <c r="D86" s="75"/>
      <c r="E86" s="75"/>
      <c r="F86" s="75"/>
      <c r="G86" s="259"/>
      <c r="H86" s="260"/>
      <c r="I86" s="260"/>
      <c r="J86" s="146"/>
      <c r="K86" s="147"/>
      <c r="O86" s="5"/>
      <c r="P86" s="5"/>
    </row>
    <row r="87" spans="1:16" ht="25.5" customHeight="1" thickBot="1">
      <c r="B87" s="177" t="s">
        <v>53</v>
      </c>
      <c r="C87" s="178"/>
      <c r="D87" s="178"/>
      <c r="E87" s="178"/>
      <c r="F87" s="178"/>
      <c r="G87" s="178"/>
      <c r="H87" s="178"/>
      <c r="I87" s="178"/>
      <c r="J87" s="178"/>
      <c r="K87" s="179"/>
      <c r="O87" s="3" t="s">
        <v>1</v>
      </c>
    </row>
    <row r="88" spans="1:16" ht="27.75" customHeight="1" thickBot="1">
      <c r="A88" s="10" t="s">
        <v>3</v>
      </c>
      <c r="B88" s="180" t="s">
        <v>28</v>
      </c>
      <c r="C88" s="180"/>
      <c r="D88" s="180"/>
      <c r="E88" s="180" t="s">
        <v>29</v>
      </c>
      <c r="F88" s="180"/>
      <c r="G88" s="136" t="s">
        <v>30</v>
      </c>
      <c r="H88" s="137"/>
      <c r="I88" s="110"/>
      <c r="J88" s="138" t="s">
        <v>22</v>
      </c>
      <c r="K88" s="50" t="s">
        <v>2</v>
      </c>
    </row>
    <row r="89" spans="1:16" ht="22.5" customHeight="1">
      <c r="A89" s="139"/>
      <c r="B89" s="171"/>
      <c r="C89" s="171"/>
      <c r="D89" s="171"/>
      <c r="E89" s="171"/>
      <c r="F89" s="171"/>
      <c r="G89" s="140"/>
      <c r="H89" s="134"/>
      <c r="I89" s="110"/>
      <c r="J89" s="141" t="str">
        <f>IF(G89="De 20 a 50 hores ","0,15",IF(G89="De 51 a 100 hores ","0,25",IF(G89="De 101 a 150 hores ","0,35",IF(G89="Més de 150 hores ","0,50","0,00"))))</f>
        <v>0,00</v>
      </c>
      <c r="K89" s="138"/>
    </row>
    <row r="90" spans="1:16" ht="22.5" customHeight="1">
      <c r="A90" s="139"/>
      <c r="B90" s="171"/>
      <c r="C90" s="171"/>
      <c r="D90" s="171"/>
      <c r="E90" s="171"/>
      <c r="F90" s="171"/>
      <c r="G90" s="140"/>
      <c r="H90" s="134"/>
      <c r="I90" s="110"/>
      <c r="J90" s="141" t="str">
        <f t="shared" ref="J90:J98" si="4">IF(G90="De 20 a 50 hores ","0,15",IF(G90="De 51 a 100 hores ","0,25",IF(G90="De 101 a 150 hores ","0,35",IF(G90="Més de 150 hores ","0,50","0,00"))))</f>
        <v>0,00</v>
      </c>
      <c r="K90" s="142"/>
      <c r="L90" s="14"/>
    </row>
    <row r="91" spans="1:16" ht="21.75" customHeight="1">
      <c r="A91" s="139"/>
      <c r="B91" s="171"/>
      <c r="C91" s="171"/>
      <c r="D91" s="171"/>
      <c r="E91" s="171"/>
      <c r="F91" s="171"/>
      <c r="G91" s="140"/>
      <c r="H91" s="134"/>
      <c r="I91" s="110"/>
      <c r="J91" s="141" t="str">
        <f t="shared" si="4"/>
        <v>0,00</v>
      </c>
      <c r="K91" s="142"/>
      <c r="L91" s="14"/>
    </row>
    <row r="92" spans="1:16" ht="21.75" customHeight="1">
      <c r="A92" s="139"/>
      <c r="B92" s="171"/>
      <c r="C92" s="171"/>
      <c r="D92" s="171"/>
      <c r="E92" s="171"/>
      <c r="F92" s="171"/>
      <c r="G92" s="140"/>
      <c r="H92" s="134"/>
      <c r="I92" s="110"/>
      <c r="J92" s="141" t="str">
        <f t="shared" si="4"/>
        <v>0,00</v>
      </c>
      <c r="K92" s="142"/>
    </row>
    <row r="93" spans="1:16" ht="20.25" customHeight="1">
      <c r="A93" s="139"/>
      <c r="B93" s="171"/>
      <c r="C93" s="171"/>
      <c r="D93" s="171"/>
      <c r="E93" s="171"/>
      <c r="F93" s="171"/>
      <c r="G93" s="140"/>
      <c r="H93" s="134"/>
      <c r="I93" s="110"/>
      <c r="J93" s="141" t="str">
        <f t="shared" si="4"/>
        <v>0,00</v>
      </c>
      <c r="K93" s="142"/>
    </row>
    <row r="94" spans="1:16" ht="23.25" customHeight="1">
      <c r="A94" s="139"/>
      <c r="B94" s="171"/>
      <c r="C94" s="171"/>
      <c r="D94" s="171"/>
      <c r="E94" s="171"/>
      <c r="F94" s="171"/>
      <c r="G94" s="140"/>
      <c r="H94" s="134"/>
      <c r="I94" s="110"/>
      <c r="J94" s="141" t="str">
        <f t="shared" si="4"/>
        <v>0,00</v>
      </c>
      <c r="K94" s="142"/>
      <c r="L94" s="14"/>
    </row>
    <row r="95" spans="1:16" ht="24" customHeight="1">
      <c r="A95" s="139"/>
      <c r="B95" s="171"/>
      <c r="C95" s="171"/>
      <c r="D95" s="171"/>
      <c r="E95" s="171"/>
      <c r="F95" s="171"/>
      <c r="G95" s="140"/>
      <c r="H95" s="134"/>
      <c r="I95" s="110"/>
      <c r="J95" s="141" t="str">
        <f t="shared" si="4"/>
        <v>0,00</v>
      </c>
      <c r="K95" s="142"/>
      <c r="L95" s="14"/>
    </row>
    <row r="96" spans="1:16" ht="22.5" customHeight="1">
      <c r="A96" s="139"/>
      <c r="B96" s="171"/>
      <c r="C96" s="171"/>
      <c r="D96" s="171"/>
      <c r="E96" s="171"/>
      <c r="F96" s="171"/>
      <c r="G96" s="140"/>
      <c r="H96" s="134"/>
      <c r="I96" s="110"/>
      <c r="J96" s="141" t="str">
        <f t="shared" si="4"/>
        <v>0,00</v>
      </c>
      <c r="K96" s="142"/>
    </row>
    <row r="97" spans="1:16" ht="25.5" customHeight="1">
      <c r="A97" s="139"/>
      <c r="B97" s="171"/>
      <c r="C97" s="171"/>
      <c r="D97" s="171"/>
      <c r="E97" s="171"/>
      <c r="F97" s="171"/>
      <c r="G97" s="140"/>
      <c r="H97" s="134"/>
      <c r="I97" s="110"/>
      <c r="J97" s="141" t="str">
        <f t="shared" si="4"/>
        <v>0,00</v>
      </c>
      <c r="K97" s="142"/>
    </row>
    <row r="98" spans="1:16" ht="24.75" customHeight="1">
      <c r="A98" s="139"/>
      <c r="B98" s="171"/>
      <c r="C98" s="171"/>
      <c r="D98" s="171"/>
      <c r="E98" s="171"/>
      <c r="F98" s="171"/>
      <c r="G98" s="140"/>
      <c r="H98" s="134"/>
      <c r="I98" s="110"/>
      <c r="J98" s="141" t="str">
        <f t="shared" si="4"/>
        <v>0,00</v>
      </c>
      <c r="K98" s="142"/>
    </row>
    <row r="99" spans="1:16" ht="15" customHeight="1" thickBot="1">
      <c r="A99" s="143"/>
      <c r="B99" s="167"/>
      <c r="C99" s="167"/>
      <c r="D99" s="167"/>
      <c r="E99" s="167"/>
      <c r="F99" s="167"/>
      <c r="G99" s="168"/>
      <c r="H99" s="169" t="s">
        <v>6</v>
      </c>
      <c r="I99" s="170"/>
      <c r="J99" s="148">
        <f>IF((J89+J90+J91+J92+J93+J94+J95+J96+J97+J98)&gt;1.3,1.3,(J89+J90+J91+J92+J93+J94+J95+J96+J97+J98))</f>
        <v>0</v>
      </c>
      <c r="K99" s="144"/>
      <c r="O99" s="5"/>
      <c r="P99" s="5"/>
    </row>
    <row r="100" spans="1:16" ht="24" customHeight="1" thickBot="1">
      <c r="A100" s="145"/>
      <c r="B100" s="75"/>
      <c r="C100" s="75"/>
      <c r="D100" s="75"/>
      <c r="E100" s="75"/>
      <c r="F100" s="75"/>
      <c r="G100" s="165" t="s">
        <v>54</v>
      </c>
      <c r="H100" s="166"/>
      <c r="I100" s="166"/>
      <c r="J100" s="131">
        <f>IF((J90+J91+J92+J93+J94+J95+J96+J97+J98+J89+J76+J77+J78+J79+J80+J81+J82+J83+J84)&gt;1.3,1.3,J99+J84)</f>
        <v>0</v>
      </c>
      <c r="K100" s="149"/>
      <c r="O100" s="5"/>
      <c r="P100" s="5"/>
    </row>
    <row r="101" spans="1:16" ht="15" customHeight="1">
      <c r="A101" s="145"/>
      <c r="B101" s="75"/>
      <c r="C101" s="75"/>
      <c r="D101" s="75"/>
      <c r="E101" s="75"/>
      <c r="F101" s="89"/>
      <c r="G101" s="89"/>
      <c r="H101" s="89"/>
      <c r="I101" s="89"/>
      <c r="J101" s="91"/>
      <c r="K101" s="150"/>
    </row>
    <row r="102" spans="1:16" ht="13.5" thickBot="1">
      <c r="A102" s="75"/>
      <c r="B102" s="2"/>
      <c r="C102" s="2"/>
      <c r="D102" s="2"/>
      <c r="E102" s="2"/>
      <c r="F102" s="9"/>
      <c r="G102" s="89"/>
      <c r="H102" s="90"/>
      <c r="I102" s="90"/>
      <c r="J102" s="91"/>
      <c r="K102" s="151"/>
      <c r="M102" s="6" t="s">
        <v>36</v>
      </c>
    </row>
    <row r="103" spans="1:16" ht="20.25" customHeight="1" thickBot="1">
      <c r="A103" s="145"/>
      <c r="D103" s="250" t="s">
        <v>59</v>
      </c>
      <c r="E103" s="251"/>
      <c r="F103" s="251"/>
      <c r="G103" s="251"/>
      <c r="H103" s="251"/>
      <c r="I103" s="252"/>
      <c r="J103" s="247">
        <f>(J25+J42+J53+J72+J100)</f>
        <v>0</v>
      </c>
      <c r="K103" s="248"/>
    </row>
    <row r="104" spans="1:16">
      <c r="A104" s="145"/>
      <c r="B104" s="2"/>
      <c r="C104" s="2"/>
      <c r="D104" s="2"/>
      <c r="E104" s="2"/>
      <c r="F104" s="9"/>
      <c r="G104" s="9"/>
      <c r="H104" s="2"/>
      <c r="I104" s="2"/>
      <c r="J104" s="2"/>
      <c r="K104" s="26"/>
      <c r="L104" s="21"/>
    </row>
    <row r="105" spans="1:16" ht="13.5" customHeight="1">
      <c r="A105" s="145"/>
      <c r="B105" s="2"/>
      <c r="C105" s="2"/>
      <c r="D105" s="2"/>
      <c r="E105" s="2"/>
      <c r="F105" s="9"/>
      <c r="G105" s="9"/>
      <c r="H105" s="2"/>
      <c r="I105" s="2"/>
      <c r="J105" s="2"/>
      <c r="K105" s="26"/>
    </row>
    <row r="106" spans="1:16" ht="12.75" customHeight="1" thickBot="1">
      <c r="A106" s="145"/>
      <c r="B106" s="2"/>
      <c r="C106" s="2"/>
      <c r="D106" s="2"/>
      <c r="E106" s="2"/>
      <c r="F106" s="9"/>
      <c r="G106" s="9"/>
      <c r="H106" s="2"/>
      <c r="I106" s="2"/>
      <c r="J106" s="2"/>
      <c r="K106" s="26"/>
    </row>
    <row r="107" spans="1:16" ht="18" customHeight="1" thickBot="1">
      <c r="B107" s="152" t="s">
        <v>31</v>
      </c>
      <c r="C107" s="153"/>
      <c r="D107" s="153"/>
      <c r="E107" s="153"/>
      <c r="F107" s="154"/>
      <c r="G107" s="155"/>
      <c r="H107" s="156"/>
      <c r="I107" s="156"/>
      <c r="J107" s="157"/>
      <c r="K107" s="158"/>
    </row>
    <row r="108" spans="1:16" ht="10.5" customHeight="1">
      <c r="B108" s="198" t="s">
        <v>34</v>
      </c>
      <c r="C108" s="199"/>
      <c r="D108" s="199"/>
      <c r="E108" s="199"/>
      <c r="F108" s="199"/>
      <c r="G108" s="199"/>
      <c r="H108" s="199"/>
      <c r="I108" s="199"/>
      <c r="J108" s="199"/>
      <c r="K108" s="200"/>
    </row>
    <row r="109" spans="1:16" ht="18" customHeight="1">
      <c r="B109" s="201"/>
      <c r="C109" s="202"/>
      <c r="D109" s="202"/>
      <c r="E109" s="202"/>
      <c r="F109" s="202"/>
      <c r="G109" s="202"/>
      <c r="H109" s="202"/>
      <c r="I109" s="202"/>
      <c r="J109" s="202"/>
      <c r="K109" s="203"/>
    </row>
    <row r="110" spans="1:16">
      <c r="B110" s="201"/>
      <c r="C110" s="202"/>
      <c r="D110" s="202"/>
      <c r="E110" s="202"/>
      <c r="F110" s="202"/>
      <c r="G110" s="202"/>
      <c r="H110" s="202"/>
      <c r="I110" s="202"/>
      <c r="J110" s="202"/>
      <c r="K110" s="203"/>
    </row>
    <row r="111" spans="1:16">
      <c r="B111" s="201"/>
      <c r="C111" s="202"/>
      <c r="D111" s="202"/>
      <c r="E111" s="202"/>
      <c r="F111" s="202"/>
      <c r="G111" s="202"/>
      <c r="H111" s="202"/>
      <c r="I111" s="202"/>
      <c r="J111" s="202"/>
      <c r="K111" s="203"/>
    </row>
    <row r="112" spans="1:16">
      <c r="B112" s="159" t="s">
        <v>32</v>
      </c>
      <c r="C112" s="160"/>
      <c r="D112" s="161"/>
      <c r="E112" s="161" t="s">
        <v>33</v>
      </c>
      <c r="F112" s="189"/>
      <c r="G112" s="190"/>
      <c r="H112" s="190"/>
      <c r="I112" s="190"/>
      <c r="J112" s="190"/>
      <c r="K112" s="191"/>
      <c r="L112" s="7"/>
      <c r="M112" s="7"/>
      <c r="N112" s="4"/>
      <c r="O112" s="4"/>
      <c r="P112" s="4"/>
    </row>
    <row r="113" spans="2:16">
      <c r="B113" s="159"/>
      <c r="C113" s="75"/>
      <c r="D113" s="75"/>
      <c r="E113" s="75"/>
      <c r="F113" s="192"/>
      <c r="G113" s="193"/>
      <c r="H113" s="193"/>
      <c r="I113" s="193"/>
      <c r="J113" s="193"/>
      <c r="K113" s="194"/>
      <c r="L113" s="7"/>
      <c r="M113" s="7"/>
      <c r="N113" s="4"/>
      <c r="O113" s="4"/>
      <c r="P113" s="4"/>
    </row>
    <row r="114" spans="2:16">
      <c r="B114" s="162"/>
      <c r="C114" s="75"/>
      <c r="D114" s="75"/>
      <c r="E114" s="75"/>
      <c r="F114" s="192"/>
      <c r="G114" s="193"/>
      <c r="H114" s="193"/>
      <c r="I114" s="193"/>
      <c r="J114" s="193"/>
      <c r="K114" s="194"/>
      <c r="L114" s="7"/>
      <c r="M114" s="7"/>
      <c r="N114" s="4"/>
      <c r="O114" s="4"/>
      <c r="P114" s="4"/>
    </row>
    <row r="115" spans="2:16" ht="13.5" thickBot="1">
      <c r="B115" s="163"/>
      <c r="C115" s="83"/>
      <c r="D115" s="83"/>
      <c r="E115" s="83"/>
      <c r="F115" s="195"/>
      <c r="G115" s="196"/>
      <c r="H115" s="196"/>
      <c r="I115" s="196"/>
      <c r="J115" s="196"/>
      <c r="K115" s="197"/>
      <c r="L115" s="7"/>
      <c r="M115" s="7"/>
      <c r="N115" s="4"/>
      <c r="O115" s="4"/>
      <c r="P115" s="4"/>
    </row>
    <row r="116" spans="2:16">
      <c r="B116" s="75"/>
      <c r="C116" s="75"/>
      <c r="D116" s="75"/>
      <c r="E116" s="75"/>
      <c r="F116" s="76"/>
      <c r="G116" s="76"/>
      <c r="H116" s="134"/>
      <c r="I116" s="110"/>
      <c r="J116" s="135"/>
      <c r="L116" s="7"/>
      <c r="M116" s="7"/>
      <c r="N116" s="4"/>
      <c r="O116" s="4"/>
      <c r="P116" s="4"/>
    </row>
    <row r="117" spans="2:16">
      <c r="B117" s="75"/>
      <c r="C117" s="75"/>
      <c r="D117" s="75"/>
      <c r="E117" s="75"/>
      <c r="F117" s="76"/>
      <c r="G117" s="76"/>
      <c r="H117" s="134"/>
      <c r="I117" s="110"/>
      <c r="J117" s="135"/>
      <c r="L117" s="7"/>
      <c r="M117" s="7"/>
      <c r="N117" s="4"/>
      <c r="O117" s="4"/>
      <c r="P117" s="4"/>
    </row>
    <row r="118" spans="2:16">
      <c r="B118" s="75"/>
      <c r="C118" s="75"/>
      <c r="D118" s="75"/>
      <c r="E118" s="75"/>
      <c r="F118" s="76"/>
      <c r="G118" s="76"/>
      <c r="H118" s="134"/>
      <c r="I118" s="110"/>
      <c r="J118" s="135"/>
      <c r="L118" s="7"/>
      <c r="M118" s="7"/>
      <c r="N118" s="4"/>
      <c r="O118" s="4"/>
      <c r="P118" s="4"/>
    </row>
    <row r="119" spans="2:16">
      <c r="B119" s="75"/>
      <c r="C119" s="75"/>
      <c r="D119" s="75"/>
      <c r="E119" s="75"/>
      <c r="F119" s="76"/>
      <c r="G119" s="76"/>
      <c r="H119" s="134"/>
      <c r="I119" s="110"/>
      <c r="J119" s="135"/>
      <c r="L119" s="7"/>
      <c r="M119" s="7"/>
      <c r="N119" s="4"/>
      <c r="O119" s="4"/>
      <c r="P119" s="4"/>
    </row>
    <row r="120" spans="2:16">
      <c r="B120" s="75"/>
      <c r="C120" s="75"/>
      <c r="D120" s="75"/>
      <c r="E120" s="75"/>
      <c r="F120" s="76"/>
      <c r="G120" s="76"/>
      <c r="H120" s="134"/>
      <c r="I120" s="110"/>
      <c r="J120" s="135"/>
      <c r="L120" s="7"/>
      <c r="M120" s="7"/>
      <c r="N120" s="4"/>
      <c r="O120" s="4"/>
      <c r="P120" s="4"/>
    </row>
    <row r="121" spans="2:16">
      <c r="B121" s="75"/>
      <c r="C121" s="75"/>
      <c r="D121" s="75"/>
      <c r="E121" s="75"/>
      <c r="F121" s="76"/>
      <c r="G121" s="76"/>
      <c r="H121" s="134"/>
      <c r="I121" s="110"/>
      <c r="J121" s="135"/>
      <c r="L121" s="7"/>
      <c r="M121" s="7"/>
      <c r="N121" s="4"/>
      <c r="O121" s="4"/>
      <c r="P121" s="4"/>
    </row>
    <row r="122" spans="2:16">
      <c r="B122" s="75"/>
      <c r="C122" s="75"/>
      <c r="D122" s="75"/>
      <c r="E122" s="75"/>
      <c r="F122" s="76"/>
      <c r="G122" s="76"/>
      <c r="H122" s="134"/>
      <c r="I122" s="110"/>
      <c r="J122" s="135"/>
      <c r="L122" s="7"/>
      <c r="M122" s="7"/>
      <c r="N122" s="4"/>
      <c r="O122" s="4"/>
      <c r="P122" s="4"/>
    </row>
    <row r="123" spans="2:16">
      <c r="B123" s="75"/>
      <c r="C123" s="75"/>
      <c r="D123" s="75"/>
      <c r="E123" s="75"/>
      <c r="F123" s="76"/>
      <c r="G123" s="76"/>
      <c r="H123" s="134"/>
      <c r="I123" s="110"/>
      <c r="J123" s="135"/>
      <c r="L123" s="7"/>
      <c r="M123" s="7"/>
      <c r="N123" s="4"/>
      <c r="O123" s="4"/>
      <c r="P123" s="4"/>
    </row>
    <row r="124" spans="2:16">
      <c r="B124" s="75"/>
      <c r="C124" s="75"/>
      <c r="D124" s="75"/>
      <c r="E124" s="75"/>
      <c r="F124" s="76"/>
      <c r="G124" s="76"/>
      <c r="H124" s="134"/>
      <c r="I124" s="110"/>
      <c r="J124" s="135"/>
      <c r="L124" s="7"/>
      <c r="M124" s="7"/>
      <c r="N124" s="4"/>
      <c r="O124" s="4"/>
      <c r="P124" s="4"/>
    </row>
    <row r="125" spans="2:16">
      <c r="B125" s="75"/>
      <c r="C125" s="75"/>
      <c r="D125" s="75"/>
      <c r="E125" s="75"/>
      <c r="F125" s="76"/>
      <c r="G125" s="76"/>
      <c r="H125" s="134"/>
      <c r="I125" s="110"/>
      <c r="J125" s="135"/>
      <c r="L125" s="7"/>
      <c r="M125" s="7"/>
      <c r="N125" s="4"/>
      <c r="O125" s="4"/>
      <c r="P125" s="4"/>
    </row>
    <row r="126" spans="2:16">
      <c r="B126" s="75"/>
      <c r="C126" s="75"/>
      <c r="D126" s="75"/>
      <c r="E126" s="75"/>
      <c r="F126" s="76"/>
      <c r="G126" s="76"/>
      <c r="H126" s="134"/>
      <c r="I126" s="110"/>
      <c r="J126" s="135"/>
      <c r="L126" s="7"/>
      <c r="M126" s="7"/>
      <c r="N126" s="4"/>
      <c r="O126" s="4"/>
      <c r="P126" s="4"/>
    </row>
    <row r="127" spans="2:16">
      <c r="B127" s="75"/>
      <c r="C127" s="75"/>
      <c r="D127" s="75"/>
      <c r="E127" s="75"/>
      <c r="F127" s="76"/>
      <c r="G127" s="76"/>
      <c r="H127" s="134"/>
      <c r="I127" s="110"/>
      <c r="J127" s="135"/>
      <c r="L127" s="7"/>
      <c r="M127" s="7"/>
      <c r="N127" s="4"/>
      <c r="O127" s="4"/>
      <c r="P127" s="4"/>
    </row>
    <row r="128" spans="2:16">
      <c r="B128" s="75"/>
      <c r="C128" s="75"/>
      <c r="D128" s="75"/>
      <c r="E128" s="75"/>
      <c r="F128" s="76"/>
      <c r="G128" s="76"/>
      <c r="H128" s="134"/>
      <c r="I128" s="110"/>
      <c r="J128" s="135"/>
      <c r="L128" s="7"/>
      <c r="M128" s="7"/>
      <c r="N128" s="4"/>
      <c r="O128" s="4"/>
      <c r="P128" s="4"/>
    </row>
    <row r="129" spans="2:10">
      <c r="B129" s="75"/>
      <c r="C129" s="75"/>
      <c r="D129" s="75"/>
      <c r="E129" s="75"/>
      <c r="F129" s="76"/>
      <c r="G129" s="76"/>
      <c r="H129" s="134"/>
      <c r="I129" s="110"/>
      <c r="J129" s="135"/>
    </row>
    <row r="130" spans="2:10">
      <c r="B130" s="75"/>
      <c r="C130" s="75"/>
      <c r="D130" s="75"/>
      <c r="E130" s="75"/>
      <c r="F130" s="76"/>
      <c r="G130" s="76"/>
      <c r="H130" s="134"/>
      <c r="I130" s="110"/>
      <c r="J130" s="135"/>
    </row>
    <row r="131" spans="2:10">
      <c r="B131" s="75"/>
      <c r="C131" s="75"/>
      <c r="D131" s="75"/>
      <c r="E131" s="75"/>
      <c r="F131" s="76"/>
      <c r="G131" s="76"/>
      <c r="H131" s="134"/>
      <c r="I131" s="110"/>
      <c r="J131" s="135"/>
    </row>
  </sheetData>
  <sheetProtection password="CDFC" sheet="1" objects="1" scenarios="1" insertRows="0" selectLockedCells="1"/>
  <mergeCells count="121">
    <mergeCell ref="B27:K27"/>
    <mergeCell ref="B28:D28"/>
    <mergeCell ref="B29:D29"/>
    <mergeCell ref="B30:D30"/>
    <mergeCell ref="B31:D31"/>
    <mergeCell ref="J103:K103"/>
    <mergeCell ref="B59:C59"/>
    <mergeCell ref="D103:I103"/>
    <mergeCell ref="B60:C60"/>
    <mergeCell ref="E61:I61"/>
    <mergeCell ref="E63:I63"/>
    <mergeCell ref="B61:C61"/>
    <mergeCell ref="B57:C57"/>
    <mergeCell ref="B85:C85"/>
    <mergeCell ref="D85:G85"/>
    <mergeCell ref="H85:I85"/>
    <mergeCell ref="G86:I86"/>
    <mergeCell ref="E75:F75"/>
    <mergeCell ref="E76:F76"/>
    <mergeCell ref="E77:F77"/>
    <mergeCell ref="E78:F78"/>
    <mergeCell ref="E79:F79"/>
    <mergeCell ref="E80:F80"/>
    <mergeCell ref="E81:F81"/>
    <mergeCell ref="C2:F2"/>
    <mergeCell ref="G26:I26"/>
    <mergeCell ref="D5:E5"/>
    <mergeCell ref="H2:I2"/>
    <mergeCell ref="B9:K9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D6:E6"/>
    <mergeCell ref="B10:K10"/>
    <mergeCell ref="A24:G24"/>
    <mergeCell ref="F25:I25"/>
    <mergeCell ref="B22:D22"/>
    <mergeCell ref="B23:D23"/>
    <mergeCell ref="B11:D11"/>
    <mergeCell ref="F112:K115"/>
    <mergeCell ref="B108:K111"/>
    <mergeCell ref="B65:K65"/>
    <mergeCell ref="E59:I59"/>
    <mergeCell ref="B58:C58"/>
    <mergeCell ref="B75:D75"/>
    <mergeCell ref="B76:D76"/>
    <mergeCell ref="B77:D77"/>
    <mergeCell ref="B78:D78"/>
    <mergeCell ref="B79:D79"/>
    <mergeCell ref="B80:D80"/>
    <mergeCell ref="B66:C66"/>
    <mergeCell ref="J66:J67"/>
    <mergeCell ref="K66:K67"/>
    <mergeCell ref="B67:C67"/>
    <mergeCell ref="B68:C68"/>
    <mergeCell ref="E68:H68"/>
    <mergeCell ref="B69:C69"/>
    <mergeCell ref="B70:C70"/>
    <mergeCell ref="E70:H70"/>
    <mergeCell ref="B71:C71"/>
    <mergeCell ref="E71:H71"/>
    <mergeCell ref="B74:K74"/>
    <mergeCell ref="E82:F82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9:E49"/>
    <mergeCell ref="F72:G72"/>
    <mergeCell ref="B87:K87"/>
    <mergeCell ref="B88:D88"/>
    <mergeCell ref="E88:F88"/>
    <mergeCell ref="B89:D89"/>
    <mergeCell ref="E89:F89"/>
    <mergeCell ref="A41:G41"/>
    <mergeCell ref="F42:I42"/>
    <mergeCell ref="B46:K46"/>
    <mergeCell ref="B50:E50"/>
    <mergeCell ref="F53:I53"/>
    <mergeCell ref="G51:I51"/>
    <mergeCell ref="B55:K55"/>
    <mergeCell ref="E83:F83"/>
    <mergeCell ref="E84:F84"/>
    <mergeCell ref="B81:D81"/>
    <mergeCell ref="B82:D82"/>
    <mergeCell ref="B83:D83"/>
    <mergeCell ref="B84:D84"/>
    <mergeCell ref="E90:F90"/>
    <mergeCell ref="B91:D91"/>
    <mergeCell ref="E91:F91"/>
    <mergeCell ref="B92:D92"/>
    <mergeCell ref="E92:F92"/>
    <mergeCell ref="B93:D93"/>
    <mergeCell ref="E93:F93"/>
    <mergeCell ref="B94:D94"/>
    <mergeCell ref="E94:F94"/>
    <mergeCell ref="B90:D90"/>
    <mergeCell ref="G100:I100"/>
    <mergeCell ref="B99:C99"/>
    <mergeCell ref="D99:G99"/>
    <mergeCell ref="H99:I99"/>
    <mergeCell ref="B95:D95"/>
    <mergeCell ref="E95:F95"/>
    <mergeCell ref="B96:D96"/>
    <mergeCell ref="E96:F96"/>
    <mergeCell ref="B97:D97"/>
    <mergeCell ref="E97:F97"/>
    <mergeCell ref="B98:D98"/>
    <mergeCell ref="E98:F98"/>
  </mergeCells>
  <phoneticPr fontId="2" type="noConversion"/>
  <dataValidations count="6">
    <dataValidation type="list" allowBlank="1" showInputMessage="1" showErrorMessage="1" sqref="G89:G98 G76:G84">
      <formula1>$L$76:$L$79</formula1>
    </dataValidation>
    <dataValidation type="list" allowBlank="1" showInputMessage="1" showErrorMessage="1" sqref="D68:D71">
      <formula1>$L$69:$L$71</formula1>
    </dataValidation>
    <dataValidation type="list" allowBlank="1" showInputMessage="1" showErrorMessage="1" sqref="B59:C59">
      <formula1>$M$59:$M$61</formula1>
    </dataValidation>
    <dataValidation type="list" allowBlank="1" showInputMessage="1" showErrorMessage="1" sqref="B61:B63 C62:C63">
      <formula1>$M$102:$N$102</formula1>
    </dataValidation>
    <dataValidation type="list" allowBlank="1" showInputMessage="1" showErrorMessage="1" sqref="B68:C71">
      <formula1>$M$68:$M$72</formula1>
    </dataValidation>
    <dataValidation type="list" allowBlank="1" showInputMessage="1" showErrorMessage="1" sqref="B49:E50">
      <formula1>$M$49:$M$52</formula1>
    </dataValidation>
  </dataValidations>
  <printOptions horizontalCentered="1"/>
  <pageMargins left="0.15748031496062992" right="0.15748031496062992" top="0.98425196850393704" bottom="0.39370078740157483" header="0.43307086614173229" footer="0.15748031496062992"/>
  <pageSetup paperSize="9" scale="70" fitToHeight="0" orientation="portrait" r:id="rId1"/>
  <headerFooter alignWithMargins="0">
    <oddHeader>&amp;L&amp;G&amp;"Calibri,Negrita"&amp;12Ajuntament d'Alzira&amp;R&amp;"Calibri,Negrita"&amp;11
AUTOBAREMACIÓ DE MÈRITS</oddHeader>
  </headerFooter>
  <rowBreaks count="1" manualBreakCount="1">
    <brk id="73" max="10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Autobaremación de méritos</dc:title>
  <dc:creator>FPO</dc:creator>
  <cp:lastModifiedBy>Eduardo Iborra Daries</cp:lastModifiedBy>
  <cp:lastPrinted>2017-07-07T08:15:55Z</cp:lastPrinted>
  <dcterms:created xsi:type="dcterms:W3CDTF">2014-05-23T10:54:36Z</dcterms:created>
  <dcterms:modified xsi:type="dcterms:W3CDTF">2021-07-13T09:29:51Z</dcterms:modified>
</cp:coreProperties>
</file>