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AUTOBAREMACIÓ" sheetId="1" r:id="rId1"/>
  </sheets>
  <definedNames>
    <definedName name="_xlnm._FilterDatabase" localSheetId="0" hidden="1">AUTOBAREMACIÓ!$L$52:$L$58</definedName>
    <definedName name="_xlnm.Print_Area" localSheetId="0">AUTOBAREMACIÓ!$A:$K</definedName>
  </definedNames>
  <calcPr calcId="125725"/>
</workbook>
</file>

<file path=xl/calcChain.xml><?xml version="1.0" encoding="utf-8"?>
<calcChain xmlns="http://schemas.openxmlformats.org/spreadsheetml/2006/main">
  <c r="J53" i="1"/>
  <c r="J54"/>
  <c r="J59" s="1"/>
  <c r="J91" s="1"/>
  <c r="J55"/>
  <c r="J56"/>
  <c r="J57"/>
  <c r="J58"/>
  <c r="J78"/>
  <c r="J82"/>
  <c r="J83"/>
  <c r="J84"/>
  <c r="J85"/>
  <c r="J86"/>
  <c r="J87"/>
  <c r="J88"/>
  <c r="J89"/>
  <c r="J81"/>
  <c r="J63"/>
  <c r="J64"/>
  <c r="J65"/>
  <c r="J66"/>
  <c r="J67"/>
  <c r="J68"/>
  <c r="J69"/>
  <c r="J70"/>
  <c r="J71"/>
  <c r="J72"/>
  <c r="J73"/>
  <c r="J74"/>
  <c r="J75"/>
  <c r="J76"/>
  <c r="J77"/>
  <c r="J52"/>
  <c r="J46"/>
  <c r="J47"/>
  <c r="J48"/>
  <c r="J45"/>
  <c r="J39"/>
  <c r="J38"/>
  <c r="J32"/>
  <c r="H23"/>
  <c r="H22"/>
  <c r="H21"/>
  <c r="H20"/>
  <c r="H19"/>
  <c r="H18"/>
  <c r="H17"/>
  <c r="H16"/>
  <c r="H15"/>
  <c r="H14"/>
  <c r="H13"/>
  <c r="H12"/>
  <c r="J90" l="1"/>
  <c r="J42"/>
  <c r="J49" s="1"/>
  <c r="H24"/>
  <c r="I24" s="1"/>
  <c r="J24" s="1"/>
  <c r="J25" s="1"/>
  <c r="J94" s="1"/>
</calcChain>
</file>

<file path=xl/sharedStrings.xml><?xml version="1.0" encoding="utf-8"?>
<sst xmlns="http://schemas.openxmlformats.org/spreadsheetml/2006/main" count="108" uniqueCount="73">
  <si>
    <t>CONVOCATÒRIA:</t>
  </si>
  <si>
    <t>EXPT. Nº.</t>
  </si>
  <si>
    <t>1. DADES DEL/DE LA SOL·LICITANT</t>
  </si>
  <si>
    <t>PRIMER COGNOM</t>
  </si>
  <si>
    <t>SEGON COGNOM</t>
  </si>
  <si>
    <t>NOM</t>
  </si>
  <si>
    <t>DNI</t>
  </si>
  <si>
    <t>2. MÈRITS A VALORAR</t>
  </si>
  <si>
    <t>DOCNº.</t>
  </si>
  <si>
    <t>% jornada (1)</t>
  </si>
  <si>
    <t>INICI (dd-mm-aa)</t>
  </si>
  <si>
    <t>FI (dd-mm-aa)</t>
  </si>
  <si>
    <t>dies</t>
  </si>
  <si>
    <t>Mesos</t>
  </si>
  <si>
    <t>Pts</t>
  </si>
  <si>
    <t>Trib</t>
  </si>
  <si>
    <t xml:space="preserve">TOTAL </t>
  </si>
  <si>
    <r>
      <t>(1)</t>
    </r>
    <r>
      <rPr>
        <i/>
        <sz val="10"/>
        <rFont val="Calibri"/>
        <family val="2"/>
      </rPr>
      <t>Indique el percentatge de la jornada que figure a la vida laboral. En cas de jornada completa, s'indicarà "100"</t>
    </r>
  </si>
  <si>
    <t xml:space="preserve"> </t>
  </si>
  <si>
    <t>CERTIFICAT</t>
  </si>
  <si>
    <t xml:space="preserve"> CONEIXEMENTS DE VALENCIÀ</t>
  </si>
  <si>
    <t>NIVELL VALENCIÀ (s'avaluarà el superior)</t>
  </si>
  <si>
    <t>NIVELL</t>
  </si>
  <si>
    <t>Anglés</t>
  </si>
  <si>
    <t>Francés</t>
  </si>
  <si>
    <t>Alemany</t>
  </si>
  <si>
    <t>Italià</t>
  </si>
  <si>
    <t>Altres</t>
  </si>
  <si>
    <t>DENOMINACIÓ DEL CURS</t>
  </si>
  <si>
    <t>ENTITAT CONVOCANT</t>
  </si>
  <si>
    <t>HORES</t>
  </si>
  <si>
    <t>sum</t>
  </si>
  <si>
    <t>De 20 a 50 hores</t>
  </si>
  <si>
    <t>De 51 a 100 hores</t>
  </si>
  <si>
    <t>De 101 a 150 hores</t>
  </si>
  <si>
    <t>Indicar horas en Denominació del curs</t>
  </si>
  <si>
    <t>151 hores o més</t>
  </si>
  <si>
    <t>Llenguatge Administratiu</t>
  </si>
  <si>
    <t xml:space="preserve">3. DECLARACIÓ, LLOC I DATA </t>
  </si>
  <si>
    <t>La persona DECLARA baix la seua expressa responsabilitat que són certes quantes dades figuren al present imprès d'autobaremació, i es compromet a acreditar documentalment tots els mèrits autobaremats que figuren a aquest model.</t>
  </si>
  <si>
    <t>Data</t>
  </si>
  <si>
    <t>Conv. 6/2022 - BORSA DE TREBALL OPERARIS I OPERÀRIES DE NETEJA</t>
  </si>
  <si>
    <t>1038/2022</t>
  </si>
  <si>
    <t>Funcionari/a o Laboral en entitat pública o privada (0,10 p. per mes)</t>
  </si>
  <si>
    <t>C1</t>
  </si>
  <si>
    <t>B2</t>
  </si>
  <si>
    <t>B1</t>
  </si>
  <si>
    <t>TOTAL IDIOMES (MÀX. 0,50 P.)</t>
  </si>
  <si>
    <t>TREBALLS</t>
  </si>
  <si>
    <t>TÍTOL ANGLÉS</t>
  </si>
  <si>
    <t>TÍTOL ALTRES IDIOMES DIFERENTS DE L'ANGLÉS</t>
  </si>
  <si>
    <t>TOTAL ANGLÉS</t>
  </si>
  <si>
    <t>2) CONEIXEMENTS VALENCIÀ (màx. 0,50p.)</t>
  </si>
  <si>
    <t>3) CONEIXEMENTS IDIOMES (màx. 0,50 p.)</t>
  </si>
  <si>
    <t>Igual o inferior a B1</t>
  </si>
  <si>
    <t>Igual o superior a B2</t>
  </si>
  <si>
    <t>4) FORMACIO relacionada amb les funcions del lloc: per posseir els següents titols</t>
  </si>
  <si>
    <t>Títol FPBàsica en allotjament i bugaderia</t>
  </si>
  <si>
    <t>Títol FPBàsica en activitats domèstiques i neteja d'edificis</t>
  </si>
  <si>
    <t>Curs maquinària/plataforma elevadora o PEMP</t>
  </si>
  <si>
    <t>Carnet B1 vehicles de trasllat d'elements i material neteja</t>
  </si>
  <si>
    <t>FORMACIÓ en prevenció de riscos laborals</t>
  </si>
  <si>
    <t>De 5 a 19h</t>
  </si>
  <si>
    <t>De 20 a 49h</t>
  </si>
  <si>
    <t>De 50 a 150h</t>
  </si>
  <si>
    <t>Més de 151h</t>
  </si>
  <si>
    <t>Curs Prevenció Sector Neteja</t>
  </si>
  <si>
    <t>FORMACIÓ relacionada amb les funcions del lloc</t>
  </si>
  <si>
    <t>De 10 a 19 hores</t>
  </si>
  <si>
    <t>TOTAL FORMACIÓ (màx. 5 p.)</t>
  </si>
  <si>
    <t>1) EXPERIÈNCIA PROFESSIONAL (màx. 4,50 punts)</t>
  </si>
  <si>
    <t>TOTAL EXPERIÈNCIA (màx. 4,50p.)</t>
  </si>
  <si>
    <t>TOTAL CONCURS 10 punts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</si>
</sst>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dd\-mm\-yy;@"/>
  </numFmts>
  <fonts count="30">
    <font>
      <sz val="10"/>
      <name val="Arial"/>
    </font>
    <font>
      <sz val="10"/>
      <color rgb="FFFF0000"/>
      <name val="Calibri"/>
      <family val="2"/>
    </font>
    <font>
      <sz val="10"/>
      <name val="Calibri"/>
      <family val="2"/>
    </font>
    <font>
      <sz val="8"/>
      <name val="Calibri"/>
      <family val="2"/>
    </font>
    <font>
      <sz val="10"/>
      <color theme="0"/>
      <name val="Calibri"/>
      <family val="2"/>
    </font>
    <font>
      <sz val="10"/>
      <color rgb="FFFF0066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i/>
      <sz val="8"/>
      <name val="Calibri"/>
      <family val="2"/>
    </font>
    <font>
      <i/>
      <vertAlign val="superscript"/>
      <sz val="10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vertAlign val="superscript"/>
      <sz val="12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11"/>
      <color theme="0"/>
      <name val="Arial"/>
      <family val="2"/>
    </font>
    <font>
      <sz val="9"/>
      <color rgb="FFFF0000"/>
      <name val="Calibri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8"/>
      <color rgb="FFFF0000"/>
      <name val="Calibri"/>
      <family val="2"/>
    </font>
    <font>
      <b/>
      <sz val="8"/>
      <color theme="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</cellStyleXfs>
  <cellXfs count="233">
    <xf numFmtId="0" fontId="0" fillId="0" borderId="0" xfId="0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2" borderId="2" xfId="0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1" fontId="7" fillId="0" borderId="21" xfId="0" applyNumberFormat="1" applyFont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2" fontId="4" fillId="0" borderId="0" xfId="0" applyNumberFormat="1" applyFont="1" applyAlignment="1" applyProtection="1">
      <alignment vertical="center"/>
    </xf>
    <xf numFmtId="0" fontId="12" fillId="0" borderId="24" xfId="0" applyFont="1" applyBorder="1" applyAlignment="1" applyProtection="1">
      <alignment vertical="center" wrapText="1"/>
      <protection locked="0"/>
    </xf>
    <xf numFmtId="9" fontId="2" fillId="0" borderId="23" xfId="1" applyNumberFormat="1" applyFont="1" applyBorder="1" applyAlignment="1" applyProtection="1">
      <alignment vertical="center" wrapText="1"/>
      <protection locked="0"/>
    </xf>
    <xf numFmtId="164" fontId="2" fillId="0" borderId="23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vertical="center" wrapText="1"/>
    </xf>
    <xf numFmtId="1" fontId="3" fillId="0" borderId="27" xfId="0" applyNumberFormat="1" applyFont="1" applyBorder="1" applyAlignment="1" applyProtection="1">
      <alignment horizontal="center" vertical="center" wrapText="1"/>
    </xf>
    <xf numFmtId="2" fontId="3" fillId="0" borderId="28" xfId="0" applyNumberFormat="1" applyFont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31" xfId="0" applyNumberFormat="1" applyFont="1" applyBorder="1" applyAlignment="1" applyProtection="1">
      <alignment horizontal="center" vertical="center" wrapText="1"/>
    </xf>
    <xf numFmtId="2" fontId="3" fillId="0" borderId="0" xfId="0" applyNumberFormat="1" applyFont="1" applyBorder="1" applyAlignment="1" applyProtection="1">
      <alignment horizontal="right" vertical="center" wrapText="1"/>
    </xf>
    <xf numFmtId="1" fontId="3" fillId="0" borderId="24" xfId="0" applyNumberFormat="1" applyFont="1" applyBorder="1" applyAlignment="1" applyProtection="1">
      <alignment horizontal="center" vertical="center" wrapText="1"/>
    </xf>
    <xf numFmtId="2" fontId="3" fillId="0" borderId="25" xfId="0" applyNumberFormat="1" applyFont="1" applyBorder="1" applyAlignment="1" applyProtection="1">
      <alignment horizontal="right" vertical="center" wrapText="1"/>
    </xf>
    <xf numFmtId="2" fontId="3" fillId="2" borderId="26" xfId="0" applyNumberFormat="1" applyFont="1" applyFill="1" applyBorder="1" applyAlignment="1" applyProtection="1">
      <alignment vertical="center" wrapText="1"/>
    </xf>
    <xf numFmtId="1" fontId="3" fillId="2" borderId="6" xfId="0" applyNumberFormat="1" applyFont="1" applyFill="1" applyBorder="1" applyAlignment="1" applyProtection="1">
      <alignment vertical="center" wrapText="1"/>
    </xf>
    <xf numFmtId="2" fontId="3" fillId="2" borderId="23" xfId="0" applyNumberFormat="1" applyFont="1" applyFill="1" applyBorder="1" applyAlignment="1" applyProtection="1">
      <alignment horizontal="center" vertical="center" wrapText="1"/>
    </xf>
    <xf numFmtId="2" fontId="3" fillId="2" borderId="23" xfId="0" applyNumberFormat="1" applyFont="1" applyFill="1" applyBorder="1" applyAlignment="1" applyProtection="1">
      <alignment horizontal="right" vertical="center" wrapText="1"/>
    </xf>
    <xf numFmtId="2" fontId="3" fillId="2" borderId="23" xfId="0" applyNumberFormat="1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2" fontId="10" fillId="0" borderId="2" xfId="0" applyNumberFormat="1" applyFont="1" applyBorder="1" applyAlignment="1" applyProtection="1">
      <alignment horizontal="right" vertical="center" wrapText="1"/>
    </xf>
    <xf numFmtId="2" fontId="14" fillId="2" borderId="32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2" fontId="10" fillId="0" borderId="0" xfId="0" applyNumberFormat="1" applyFont="1" applyFill="1" applyBorder="1" applyAlignment="1" applyProtection="1">
      <alignment horizontal="right" vertical="center" wrapText="1"/>
    </xf>
    <xf numFmtId="0" fontId="6" fillId="0" borderId="36" xfId="0" applyFont="1" applyBorder="1" applyAlignment="1" applyProtection="1">
      <alignment horizontal="left" vertical="center" wrapText="1"/>
    </xf>
    <xf numFmtId="2" fontId="10" fillId="0" borderId="36" xfId="0" applyNumberFormat="1" applyFont="1" applyBorder="1" applyAlignment="1" applyProtection="1">
      <alignment horizontal="right" vertical="center" wrapText="1"/>
    </xf>
    <xf numFmtId="2" fontId="10" fillId="0" borderId="19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2" fontId="10" fillId="0" borderId="0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11" fillId="2" borderId="30" xfId="0" applyFont="1" applyFill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9" fillId="0" borderId="29" xfId="0" applyFont="1" applyBorder="1" applyAlignment="1" applyProtection="1">
      <alignment horizontal="center" vertical="center" wrapText="1"/>
    </xf>
    <xf numFmtId="2" fontId="10" fillId="0" borderId="4" xfId="0" applyNumberFormat="1" applyFont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2" fontId="14" fillId="0" borderId="1" xfId="0" applyNumberFormat="1" applyFont="1" applyFill="1" applyBorder="1" applyAlignment="1" applyProtection="1">
      <alignment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justify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justify" vertical="center"/>
    </xf>
    <xf numFmtId="0" fontId="2" fillId="0" borderId="6" xfId="0" applyNumberFormat="1" applyFont="1" applyBorder="1" applyAlignment="1" applyProtection="1">
      <alignment vertical="center" wrapText="1"/>
      <protection locked="0"/>
    </xf>
    <xf numFmtId="2" fontId="10" fillId="0" borderId="6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2" fontId="10" fillId="6" borderId="2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9" fillId="0" borderId="6" xfId="0" applyNumberFormat="1" applyFont="1" applyFill="1" applyBorder="1" applyAlignment="1" applyProtection="1">
      <alignment vertical="center" wrapText="1"/>
      <protection locked="0"/>
    </xf>
    <xf numFmtId="2" fontId="24" fillId="0" borderId="11" xfId="0" applyNumberFormat="1" applyFont="1" applyFill="1" applyBorder="1" applyAlignment="1" applyProtection="1">
      <alignment horizontal="right" vertical="center" wrapText="1"/>
    </xf>
    <xf numFmtId="2" fontId="3" fillId="2" borderId="30" xfId="0" applyNumberFormat="1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2" fontId="3" fillId="2" borderId="40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7" fillId="8" borderId="26" xfId="0" applyFont="1" applyFill="1" applyBorder="1" applyAlignment="1" applyProtection="1">
      <alignment horizontal="center" vertical="center" wrapText="1"/>
    </xf>
    <xf numFmtId="1" fontId="7" fillId="0" borderId="0" xfId="0" applyNumberFormat="1" applyFont="1" applyBorder="1" applyAlignment="1" applyProtection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 wrapText="1"/>
    </xf>
    <xf numFmtId="0" fontId="2" fillId="0" borderId="24" xfId="0" applyNumberFormat="1" applyFont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</xf>
    <xf numFmtId="2" fontId="3" fillId="0" borderId="6" xfId="0" applyNumberFormat="1" applyFont="1" applyBorder="1" applyAlignment="1" applyProtection="1">
      <alignment horizontal="right" vertical="center" wrapText="1"/>
    </xf>
    <xf numFmtId="2" fontId="3" fillId="2" borderId="6" xfId="0" applyNumberFormat="1" applyFont="1" applyFill="1" applyBorder="1" applyAlignment="1" applyProtection="1">
      <alignment vertical="center" wrapText="1"/>
    </xf>
    <xf numFmtId="164" fontId="2" fillId="0" borderId="31" xfId="0" applyNumberFormat="1" applyFont="1" applyBorder="1" applyAlignment="1" applyProtection="1">
      <alignment vertical="center" wrapText="1"/>
    </xf>
    <xf numFmtId="2" fontId="10" fillId="6" borderId="5" xfId="0" applyNumberFormat="1" applyFont="1" applyFill="1" applyBorder="1" applyAlignment="1" applyProtection="1">
      <alignment horizontal="right" vertical="center" wrapText="1"/>
    </xf>
    <xf numFmtId="2" fontId="26" fillId="2" borderId="6" xfId="0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2" fontId="10" fillId="0" borderId="5" xfId="0" applyNumberFormat="1" applyFont="1" applyFill="1" applyBorder="1" applyAlignment="1" applyProtection="1">
      <alignment horizontal="right" vertical="center" wrapText="1"/>
    </xf>
    <xf numFmtId="2" fontId="10" fillId="0" borderId="32" xfId="0" applyNumberFormat="1" applyFont="1" applyFill="1" applyBorder="1" applyAlignment="1" applyProtection="1">
      <alignment vertical="center" wrapText="1"/>
    </xf>
    <xf numFmtId="2" fontId="10" fillId="2" borderId="32" xfId="0" applyNumberFormat="1" applyFont="1" applyFill="1" applyBorder="1" applyAlignment="1" applyProtection="1">
      <alignment vertical="center" wrapText="1"/>
    </xf>
    <xf numFmtId="2" fontId="27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2" fontId="10" fillId="0" borderId="19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right" vertical="center" wrapText="1"/>
    </xf>
    <xf numFmtId="14" fontId="2" fillId="0" borderId="6" xfId="0" applyNumberFormat="1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horizontal="right" vertical="center" wrapText="1"/>
    </xf>
    <xf numFmtId="0" fontId="2" fillId="0" borderId="2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17" fillId="7" borderId="4" xfId="0" applyFont="1" applyFill="1" applyBorder="1" applyAlignment="1" applyProtection="1">
      <alignment horizontal="center" vertical="center" wrapText="1"/>
    </xf>
    <xf numFmtId="0" fontId="17" fillId="7" borderId="5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left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16" fillId="8" borderId="8" xfId="0" applyFont="1" applyFill="1" applyBorder="1" applyAlignment="1" applyProtection="1">
      <alignment horizontal="center" vertical="center" wrapText="1"/>
    </xf>
    <xf numFmtId="0" fontId="16" fillId="8" borderId="37" xfId="0" applyFont="1" applyFill="1" applyBorder="1" applyAlignment="1" applyProtection="1">
      <alignment horizontal="center" vertical="center" wrapText="1"/>
    </xf>
    <xf numFmtId="0" fontId="16" fillId="8" borderId="25" xfId="0" applyFont="1" applyFill="1" applyBorder="1" applyAlignment="1" applyProtection="1">
      <alignment horizontal="center" vertical="center" wrapText="1"/>
    </xf>
    <xf numFmtId="0" fontId="16" fillId="8" borderId="26" xfId="0" applyFont="1" applyFill="1" applyBorder="1" applyAlignment="1" applyProtection="1">
      <alignment horizontal="center" vertical="center" wrapText="1"/>
    </xf>
    <xf numFmtId="0" fontId="16" fillId="8" borderId="38" xfId="0" applyFont="1" applyFill="1" applyBorder="1" applyAlignment="1" applyProtection="1">
      <alignment horizontal="center" vertical="center" wrapText="1"/>
    </xf>
    <xf numFmtId="0" fontId="16" fillId="8" borderId="23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24" fillId="0" borderId="38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7" fillId="10" borderId="29" xfId="0" applyFont="1" applyFill="1" applyBorder="1" applyAlignment="1" applyProtection="1">
      <alignment horizontal="center" vertical="center" wrapText="1"/>
    </xf>
    <xf numFmtId="0" fontId="7" fillId="10" borderId="3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30" xfId="0" applyFont="1" applyFill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vertical="center" wrapText="1"/>
      <protection locked="0"/>
    </xf>
    <xf numFmtId="0" fontId="19" fillId="11" borderId="11" xfId="0" applyFont="1" applyFill="1" applyBorder="1" applyAlignment="1" applyProtection="1">
      <alignment horizontal="center" vertical="center" wrapText="1"/>
    </xf>
    <xf numFmtId="0" fontId="19" fillId="11" borderId="29" xfId="0" applyFont="1" applyFill="1" applyBorder="1" applyAlignment="1" applyProtection="1">
      <alignment horizontal="center" vertical="center" wrapText="1"/>
    </xf>
    <xf numFmtId="0" fontId="19" fillId="11" borderId="30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left" vertical="center" wrapText="1"/>
    </xf>
    <xf numFmtId="0" fontId="19" fillId="6" borderId="29" xfId="0" applyFont="1" applyFill="1" applyBorder="1" applyAlignment="1" applyProtection="1">
      <alignment horizontal="left" vertical="center" wrapText="1"/>
    </xf>
    <xf numFmtId="0" fontId="7" fillId="8" borderId="23" xfId="0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1" fontId="6" fillId="9" borderId="11" xfId="0" applyNumberFormat="1" applyFont="1" applyFill="1" applyBorder="1" applyAlignment="1" applyProtection="1">
      <alignment horizontal="center" vertical="center" wrapText="1"/>
    </xf>
    <xf numFmtId="1" fontId="6" fillId="9" borderId="30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6" fillId="0" borderId="41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29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6" fillId="6" borderId="13" xfId="0" applyFont="1" applyFill="1" applyBorder="1" applyAlignment="1" applyProtection="1">
      <alignment horizontal="left" vertical="center" wrapText="1"/>
    </xf>
    <xf numFmtId="0" fontId="6" fillId="6" borderId="41" xfId="0" applyFont="1" applyFill="1" applyBorder="1" applyAlignment="1" applyProtection="1">
      <alignment horizontal="left" vertical="center" wrapText="1"/>
    </xf>
    <xf numFmtId="0" fontId="28" fillId="12" borderId="3" xfId="0" applyFont="1" applyFill="1" applyBorder="1" applyAlignment="1" applyProtection="1">
      <alignment horizontal="center" vertical="center" wrapText="1"/>
    </xf>
    <xf numFmtId="0" fontId="28" fillId="12" borderId="4" xfId="0" applyFont="1" applyFill="1" applyBorder="1" applyAlignment="1" applyProtection="1">
      <alignment horizontal="center" vertical="center" wrapText="1"/>
    </xf>
    <xf numFmtId="0" fontId="28" fillId="12" borderId="5" xfId="0" applyFont="1" applyFill="1" applyBorder="1" applyAlignment="1" applyProtection="1">
      <alignment horizontal="center" vertical="center" wrapText="1"/>
    </xf>
    <xf numFmtId="2" fontId="29" fillId="13" borderId="3" xfId="0" applyNumberFormat="1" applyFont="1" applyFill="1" applyBorder="1" applyAlignment="1" applyProtection="1">
      <alignment horizontal="center" vertical="center" wrapText="1"/>
    </xf>
    <xf numFmtId="0" fontId="29" fillId="13" borderId="5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justify" vertical="center" wrapText="1"/>
    </xf>
    <xf numFmtId="0" fontId="2" fillId="0" borderId="28" xfId="0" applyFont="1" applyBorder="1" applyAlignment="1" applyProtection="1">
      <alignment horizontal="justify" vertical="center" wrapText="1"/>
    </xf>
    <xf numFmtId="0" fontId="2" fillId="0" borderId="34" xfId="0" applyFont="1" applyBorder="1" applyAlignment="1" applyProtection="1">
      <alignment horizontal="justify" vertical="center" wrapText="1"/>
    </xf>
    <xf numFmtId="0" fontId="2" fillId="0" borderId="31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</cellXfs>
  <cellStyles count="4">
    <cellStyle name="Euro" xfId="2"/>
    <cellStyle name="Normal" xfId="0" builtinId="0"/>
    <cellStyle name="Normal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8"/>
  <sheetViews>
    <sheetView showGridLines="0" tabSelected="1" zoomScaleNormal="100" workbookViewId="0">
      <selection activeCell="J1" sqref="J1"/>
    </sheetView>
  </sheetViews>
  <sheetFormatPr baseColWidth="10" defaultColWidth="11.42578125" defaultRowHeight="12.75"/>
  <cols>
    <col min="1" max="1" width="3.7109375" style="1" customWidth="1"/>
    <col min="2" max="2" width="23.85546875" style="2" customWidth="1"/>
    <col min="3" max="3" width="26.7109375" style="2" customWidth="1"/>
    <col min="4" max="4" width="14.28515625" style="2" customWidth="1"/>
    <col min="5" max="5" width="9.5703125" style="2" customWidth="1"/>
    <col min="6" max="6" width="14.140625" style="3" customWidth="1"/>
    <col min="7" max="7" width="20.28515625" style="3" customWidth="1"/>
    <col min="8" max="8" width="5.42578125" style="4" customWidth="1"/>
    <col min="9" max="9" width="6" style="5" customWidth="1"/>
    <col min="10" max="10" width="11.85546875" style="6" customWidth="1"/>
    <col min="11" max="11" width="4.28515625" style="7" customWidth="1"/>
    <col min="12" max="12" width="15.42578125" style="8" bestFit="1" customWidth="1"/>
    <col min="13" max="13" width="17.28515625" style="8" bestFit="1" customWidth="1"/>
    <col min="14" max="14" width="32" style="10" customWidth="1"/>
    <col min="15" max="16384" width="11.42578125" style="10"/>
  </cols>
  <sheetData>
    <row r="1" spans="1:14" ht="7.5" customHeight="1" thickBot="1">
      <c r="N1" s="9"/>
    </row>
    <row r="2" spans="1:14" ht="25.5" customHeight="1" thickBot="1">
      <c r="B2" s="11" t="s">
        <v>0</v>
      </c>
      <c r="C2" s="145" t="s">
        <v>41</v>
      </c>
      <c r="D2" s="146"/>
      <c r="E2" s="146"/>
      <c r="F2" s="147"/>
      <c r="G2" s="12" t="s">
        <v>1</v>
      </c>
      <c r="H2" s="148" t="s">
        <v>42</v>
      </c>
      <c r="I2" s="149"/>
      <c r="N2" s="9"/>
    </row>
    <row r="3" spans="1:14" ht="2.25" customHeight="1" thickBot="1">
      <c r="N3" s="9"/>
    </row>
    <row r="4" spans="1:14" ht="25.5">
      <c r="B4" s="13" t="s">
        <v>2</v>
      </c>
      <c r="C4" s="14"/>
      <c r="D4" s="14"/>
      <c r="E4" s="15"/>
      <c r="F4" s="16"/>
      <c r="N4" s="9"/>
    </row>
    <row r="5" spans="1:14">
      <c r="B5" s="17" t="s">
        <v>3</v>
      </c>
      <c r="C5" s="18" t="s">
        <v>4</v>
      </c>
      <c r="D5" s="150" t="s">
        <v>5</v>
      </c>
      <c r="E5" s="151"/>
      <c r="F5" s="19" t="s">
        <v>6</v>
      </c>
      <c r="N5" s="9"/>
    </row>
    <row r="6" spans="1:14" ht="15" customHeight="1" thickBot="1">
      <c r="B6" s="20"/>
      <c r="C6" s="21"/>
      <c r="D6" s="152"/>
      <c r="E6" s="153"/>
      <c r="F6" s="22"/>
      <c r="N6" s="9"/>
    </row>
    <row r="7" spans="1:14" ht="6" customHeight="1" thickBot="1">
      <c r="N7" s="9"/>
    </row>
    <row r="8" spans="1:14" ht="13.5" thickBot="1">
      <c r="B8" s="23" t="s">
        <v>7</v>
      </c>
      <c r="C8" s="14"/>
      <c r="D8" s="14"/>
      <c r="E8" s="14"/>
      <c r="F8" s="16"/>
      <c r="N8" s="9"/>
    </row>
    <row r="9" spans="1:14" ht="27" customHeight="1" thickBot="1">
      <c r="B9" s="154" t="s">
        <v>70</v>
      </c>
      <c r="C9" s="155"/>
      <c r="D9" s="155"/>
      <c r="E9" s="155"/>
      <c r="F9" s="155"/>
      <c r="G9" s="155"/>
      <c r="H9" s="155"/>
      <c r="I9" s="155"/>
      <c r="J9" s="155"/>
      <c r="K9" s="156"/>
      <c r="N9" s="9"/>
    </row>
    <row r="10" spans="1:14" ht="21.75" customHeight="1" thickBot="1">
      <c r="B10" s="157" t="s">
        <v>43</v>
      </c>
      <c r="C10" s="158"/>
      <c r="D10" s="158"/>
      <c r="E10" s="158"/>
      <c r="F10" s="158"/>
      <c r="G10" s="158"/>
      <c r="H10" s="158"/>
      <c r="I10" s="158"/>
      <c r="J10" s="158"/>
      <c r="K10" s="159"/>
      <c r="N10" s="9"/>
    </row>
    <row r="11" spans="1:14" ht="24.75" customHeight="1" thickBot="1">
      <c r="A11" s="24" t="s">
        <v>8</v>
      </c>
      <c r="B11" s="136" t="s">
        <v>48</v>
      </c>
      <c r="C11" s="137"/>
      <c r="D11" s="138"/>
      <c r="E11" s="25" t="s">
        <v>9</v>
      </c>
      <c r="F11" s="26" t="s">
        <v>10</v>
      </c>
      <c r="G11" s="26" t="s">
        <v>11</v>
      </c>
      <c r="H11" s="27" t="s">
        <v>12</v>
      </c>
      <c r="I11" s="28" t="s">
        <v>13</v>
      </c>
      <c r="J11" s="29" t="s">
        <v>14</v>
      </c>
      <c r="K11" s="30" t="s">
        <v>15</v>
      </c>
      <c r="L11" s="31"/>
      <c r="N11" s="9"/>
    </row>
    <row r="12" spans="1:14" ht="15" customHeight="1">
      <c r="A12" s="32"/>
      <c r="B12" s="139"/>
      <c r="C12" s="140"/>
      <c r="D12" s="141"/>
      <c r="E12" s="33"/>
      <c r="F12" s="34"/>
      <c r="G12" s="34"/>
      <c r="H12" s="35">
        <f>((((G12-F12+1)))*E12)</f>
        <v>0</v>
      </c>
      <c r="I12" s="36"/>
      <c r="J12" s="37"/>
      <c r="K12" s="38"/>
      <c r="L12" s="31"/>
      <c r="N12" s="9"/>
    </row>
    <row r="13" spans="1:14" ht="15" customHeight="1">
      <c r="A13" s="39"/>
      <c r="B13" s="142"/>
      <c r="C13" s="143"/>
      <c r="D13" s="144"/>
      <c r="E13" s="33"/>
      <c r="F13" s="40"/>
      <c r="G13" s="40"/>
      <c r="H13" s="35">
        <f t="shared" ref="H13:H23" si="0">((((G13-F13+1)))*E13)</f>
        <v>0</v>
      </c>
      <c r="I13" s="41"/>
      <c r="J13" s="42"/>
      <c r="K13" s="38"/>
      <c r="L13" s="31"/>
      <c r="N13" s="9"/>
    </row>
    <row r="14" spans="1:14" ht="15" customHeight="1">
      <c r="A14" s="39"/>
      <c r="B14" s="142"/>
      <c r="C14" s="143"/>
      <c r="D14" s="144"/>
      <c r="E14" s="33"/>
      <c r="F14" s="40"/>
      <c r="G14" s="40"/>
      <c r="H14" s="35">
        <f t="shared" si="0"/>
        <v>0</v>
      </c>
      <c r="I14" s="41"/>
      <c r="J14" s="42"/>
      <c r="K14" s="38"/>
      <c r="L14" s="31"/>
      <c r="N14" s="9"/>
    </row>
    <row r="15" spans="1:14" ht="15" customHeight="1">
      <c r="A15" s="39"/>
      <c r="B15" s="142"/>
      <c r="C15" s="143"/>
      <c r="D15" s="144"/>
      <c r="E15" s="33"/>
      <c r="F15" s="40"/>
      <c r="G15" s="40"/>
      <c r="H15" s="35">
        <f t="shared" si="0"/>
        <v>0</v>
      </c>
      <c r="I15" s="41"/>
      <c r="J15" s="42"/>
      <c r="K15" s="38"/>
      <c r="L15" s="31"/>
      <c r="N15" s="8"/>
    </row>
    <row r="16" spans="1:14" ht="15" customHeight="1">
      <c r="A16" s="39"/>
      <c r="B16" s="142"/>
      <c r="C16" s="143"/>
      <c r="D16" s="144"/>
      <c r="E16" s="33"/>
      <c r="F16" s="40"/>
      <c r="G16" s="40"/>
      <c r="H16" s="35">
        <f t="shared" si="0"/>
        <v>0</v>
      </c>
      <c r="I16" s="41"/>
      <c r="J16" s="42"/>
      <c r="K16" s="38"/>
      <c r="L16" s="31"/>
      <c r="N16" s="8"/>
    </row>
    <row r="17" spans="1:14" ht="15" customHeight="1">
      <c r="A17" s="39"/>
      <c r="B17" s="142"/>
      <c r="C17" s="143"/>
      <c r="D17" s="144"/>
      <c r="E17" s="33"/>
      <c r="F17" s="40"/>
      <c r="G17" s="40"/>
      <c r="H17" s="35">
        <f t="shared" si="0"/>
        <v>0</v>
      </c>
      <c r="I17" s="41"/>
      <c r="J17" s="42"/>
      <c r="K17" s="38"/>
      <c r="L17" s="31"/>
      <c r="N17" s="8"/>
    </row>
    <row r="18" spans="1:14" ht="15" customHeight="1">
      <c r="A18" s="39"/>
      <c r="B18" s="142"/>
      <c r="C18" s="143"/>
      <c r="D18" s="144"/>
      <c r="E18" s="33"/>
      <c r="F18" s="40"/>
      <c r="G18" s="40"/>
      <c r="H18" s="35">
        <f t="shared" si="0"/>
        <v>0</v>
      </c>
      <c r="I18" s="41"/>
      <c r="J18" s="42"/>
      <c r="K18" s="38"/>
      <c r="N18" s="8"/>
    </row>
    <row r="19" spans="1:14" ht="15" customHeight="1">
      <c r="A19" s="39"/>
      <c r="B19" s="142"/>
      <c r="C19" s="143"/>
      <c r="D19" s="144"/>
      <c r="E19" s="33"/>
      <c r="F19" s="40"/>
      <c r="G19" s="40"/>
      <c r="H19" s="35">
        <f t="shared" si="0"/>
        <v>0</v>
      </c>
      <c r="I19" s="41"/>
      <c r="J19" s="42"/>
      <c r="K19" s="38"/>
      <c r="N19" s="8"/>
    </row>
    <row r="20" spans="1:14" ht="15" customHeight="1">
      <c r="A20" s="39"/>
      <c r="B20" s="142"/>
      <c r="C20" s="143"/>
      <c r="D20" s="144"/>
      <c r="E20" s="33"/>
      <c r="F20" s="40"/>
      <c r="G20" s="40"/>
      <c r="H20" s="35">
        <f t="shared" si="0"/>
        <v>0</v>
      </c>
      <c r="I20" s="41"/>
      <c r="J20" s="42"/>
      <c r="K20" s="38"/>
      <c r="N20" s="8"/>
    </row>
    <row r="21" spans="1:14" ht="15" customHeight="1">
      <c r="A21" s="39"/>
      <c r="B21" s="142"/>
      <c r="C21" s="143"/>
      <c r="D21" s="144"/>
      <c r="E21" s="33"/>
      <c r="F21" s="40"/>
      <c r="G21" s="40"/>
      <c r="H21" s="35">
        <f t="shared" si="0"/>
        <v>0</v>
      </c>
      <c r="I21" s="41"/>
      <c r="J21" s="42"/>
      <c r="K21" s="38"/>
      <c r="N21" s="8"/>
    </row>
    <row r="22" spans="1:14" ht="15" customHeight="1">
      <c r="A22" s="39"/>
      <c r="B22" s="142"/>
      <c r="C22" s="143"/>
      <c r="D22" s="144"/>
      <c r="E22" s="33"/>
      <c r="F22" s="40"/>
      <c r="G22" s="40"/>
      <c r="H22" s="35">
        <f t="shared" si="0"/>
        <v>0</v>
      </c>
      <c r="I22" s="41"/>
      <c r="J22" s="42"/>
      <c r="K22" s="38"/>
      <c r="N22" s="8"/>
    </row>
    <row r="23" spans="1:14" ht="15" customHeight="1">
      <c r="A23" s="39"/>
      <c r="B23" s="142"/>
      <c r="C23" s="143"/>
      <c r="D23" s="144"/>
      <c r="E23" s="33"/>
      <c r="F23" s="40"/>
      <c r="G23" s="40"/>
      <c r="H23" s="35">
        <f t="shared" si="0"/>
        <v>0</v>
      </c>
      <c r="I23" s="43"/>
      <c r="J23" s="44"/>
      <c r="K23" s="45"/>
      <c r="N23" s="8"/>
    </row>
    <row r="24" spans="1:14" ht="15" customHeight="1" thickBot="1">
      <c r="A24" s="168" t="s">
        <v>16</v>
      </c>
      <c r="B24" s="168"/>
      <c r="C24" s="168"/>
      <c r="D24" s="168"/>
      <c r="E24" s="168"/>
      <c r="F24" s="168"/>
      <c r="G24" s="169"/>
      <c r="H24" s="46">
        <f>SUM(H12:H23)</f>
        <v>0</v>
      </c>
      <c r="I24" s="47" t="str">
        <f>IF(H24&gt;=30,H24/30,"0")</f>
        <v>0</v>
      </c>
      <c r="J24" s="48">
        <f>IF(I24&lt;1,"0",(ROUNDDOWN(I24,0))*0.1)</f>
        <v>0</v>
      </c>
      <c r="K24" s="49"/>
      <c r="N24" s="8"/>
    </row>
    <row r="25" spans="1:14" ht="17.25" customHeight="1" thickBot="1">
      <c r="A25" s="50"/>
      <c r="B25" s="50"/>
      <c r="C25" s="50"/>
      <c r="D25" s="50"/>
      <c r="E25" s="50"/>
      <c r="F25" s="164" t="s">
        <v>71</v>
      </c>
      <c r="G25" s="165"/>
      <c r="H25" s="165"/>
      <c r="I25" s="165"/>
      <c r="J25" s="51">
        <f>IF((J24)&gt;4.5,"4,50",(J24))</f>
        <v>0</v>
      </c>
      <c r="K25" s="52"/>
      <c r="M25" s="10"/>
      <c r="N25" s="8"/>
    </row>
    <row r="26" spans="1:14" ht="17.25" customHeight="1" thickBot="1">
      <c r="B26" s="166" t="s">
        <v>17</v>
      </c>
      <c r="C26" s="167"/>
      <c r="D26" s="167"/>
      <c r="E26" s="167"/>
      <c r="F26" s="167"/>
      <c r="G26" s="167"/>
      <c r="H26" s="56"/>
      <c r="I26" s="56"/>
      <c r="J26" s="57"/>
      <c r="K26" s="58"/>
      <c r="N26" s="8"/>
    </row>
    <row r="27" spans="1:14" ht="17.25" customHeight="1" thickBot="1">
      <c r="B27" s="66"/>
      <c r="C27" s="53"/>
      <c r="D27" s="53"/>
      <c r="E27" s="53"/>
      <c r="F27" s="67"/>
      <c r="G27" s="68"/>
      <c r="H27" s="68"/>
      <c r="I27" s="68"/>
      <c r="J27" s="69"/>
      <c r="K27" s="70"/>
      <c r="M27" s="10"/>
      <c r="N27" s="8"/>
    </row>
    <row r="28" spans="1:14" ht="24.75" customHeight="1" thickBot="1">
      <c r="A28" s="50"/>
      <c r="B28" s="160" t="s">
        <v>52</v>
      </c>
      <c r="C28" s="161"/>
      <c r="D28" s="161"/>
      <c r="E28" s="161"/>
      <c r="F28" s="161"/>
      <c r="G28" s="161"/>
      <c r="H28" s="161"/>
      <c r="I28" s="161"/>
      <c r="J28" s="161"/>
      <c r="K28" s="162"/>
      <c r="N28" s="8"/>
    </row>
    <row r="29" spans="1:14" ht="17.25" customHeight="1">
      <c r="D29" s="50"/>
      <c r="E29" s="50"/>
      <c r="F29" s="71"/>
      <c r="G29" s="71"/>
      <c r="H29" s="71"/>
      <c r="I29" s="71"/>
      <c r="J29" s="55"/>
      <c r="K29" s="72"/>
      <c r="N29" s="8"/>
    </row>
    <row r="30" spans="1:14" ht="23.25" customHeight="1">
      <c r="A30" s="73" t="s">
        <v>8</v>
      </c>
      <c r="B30" s="190" t="s">
        <v>19</v>
      </c>
      <c r="C30" s="191"/>
      <c r="D30" s="74"/>
      <c r="E30" s="75"/>
      <c r="F30" s="54"/>
      <c r="G30" s="54"/>
      <c r="H30" s="76"/>
      <c r="I30" s="77"/>
      <c r="J30" s="78"/>
      <c r="K30" s="79"/>
      <c r="M30" s="80"/>
      <c r="N30" s="8"/>
    </row>
    <row r="31" spans="1:14" ht="15.75" customHeight="1">
      <c r="B31" s="192" t="s">
        <v>20</v>
      </c>
      <c r="C31" s="193"/>
      <c r="D31" s="62"/>
      <c r="E31" s="62"/>
      <c r="F31" s="62"/>
      <c r="G31" s="62"/>
      <c r="H31" s="63"/>
      <c r="I31" s="81"/>
      <c r="J31" s="82" t="s">
        <v>14</v>
      </c>
      <c r="K31" s="64" t="s">
        <v>15</v>
      </c>
      <c r="L31" s="83"/>
      <c r="M31" s="84"/>
      <c r="N31" s="85"/>
    </row>
    <row r="32" spans="1:14" ht="15" customHeight="1">
      <c r="A32" s="86"/>
      <c r="B32" s="148"/>
      <c r="C32" s="194"/>
      <c r="D32" s="53"/>
      <c r="E32" s="195" t="s">
        <v>21</v>
      </c>
      <c r="F32" s="196"/>
      <c r="G32" s="196"/>
      <c r="H32" s="196"/>
      <c r="I32" s="197"/>
      <c r="J32" s="87" t="str">
        <f>IF(B32="B2","0,30",IF(B32="C1","0,50","0,00"))</f>
        <v>0,00</v>
      </c>
      <c r="K32" s="65"/>
      <c r="L32" s="83"/>
      <c r="M32" s="80" t="s">
        <v>45</v>
      </c>
      <c r="N32" s="85"/>
    </row>
    <row r="33" spans="1:17" ht="15" customHeight="1">
      <c r="A33" s="88"/>
      <c r="B33" s="163"/>
      <c r="C33" s="163"/>
      <c r="D33" s="53"/>
      <c r="E33" s="91"/>
      <c r="F33" s="91"/>
      <c r="G33" s="91"/>
      <c r="H33" s="91"/>
      <c r="I33" s="91"/>
      <c r="J33" s="91"/>
      <c r="K33" s="91"/>
      <c r="L33" s="83"/>
      <c r="M33" s="80" t="s">
        <v>44</v>
      </c>
      <c r="N33" s="85"/>
    </row>
    <row r="34" spans="1:17" ht="17.25" customHeight="1" thickBot="1">
      <c r="A34" s="50"/>
      <c r="B34" s="50"/>
      <c r="C34" s="50"/>
      <c r="D34" s="50"/>
      <c r="E34" s="50"/>
      <c r="F34" s="71"/>
      <c r="G34" s="71"/>
      <c r="H34" s="71"/>
      <c r="I34" s="71"/>
      <c r="J34" s="55"/>
      <c r="K34" s="72"/>
      <c r="M34" s="10"/>
      <c r="N34" s="8"/>
    </row>
    <row r="35" spans="1:17" ht="24.75" customHeight="1" thickBot="1">
      <c r="B35" s="170" t="s">
        <v>53</v>
      </c>
      <c r="C35" s="171"/>
      <c r="D35" s="171"/>
      <c r="E35" s="171"/>
      <c r="F35" s="171"/>
      <c r="G35" s="171"/>
      <c r="H35" s="171"/>
      <c r="I35" s="171"/>
      <c r="J35" s="171"/>
      <c r="K35" s="172"/>
      <c r="L35" s="90"/>
      <c r="N35" s="8"/>
      <c r="O35" s="8"/>
      <c r="P35" s="8"/>
    </row>
    <row r="36" spans="1:17" ht="6.75" customHeight="1" thickBot="1">
      <c r="A36" s="2"/>
      <c r="B36" s="173" t="s">
        <v>49</v>
      </c>
      <c r="C36" s="174"/>
      <c r="D36" s="177" t="s">
        <v>22</v>
      </c>
      <c r="E36" s="179"/>
      <c r="F36" s="180"/>
      <c r="G36" s="180"/>
      <c r="H36" s="181"/>
      <c r="I36" s="185"/>
      <c r="J36" s="187" t="s">
        <v>14</v>
      </c>
      <c r="K36" s="188" t="s">
        <v>15</v>
      </c>
      <c r="L36" s="90"/>
      <c r="M36" s="80"/>
      <c r="N36" s="85"/>
      <c r="O36" s="8"/>
      <c r="P36" s="8"/>
    </row>
    <row r="37" spans="1:17" s="93" customFormat="1" ht="12" customHeight="1" thickBot="1">
      <c r="A37" s="92" t="s">
        <v>8</v>
      </c>
      <c r="B37" s="175"/>
      <c r="C37" s="176"/>
      <c r="D37" s="178"/>
      <c r="E37" s="182"/>
      <c r="F37" s="183"/>
      <c r="G37" s="183"/>
      <c r="H37" s="184"/>
      <c r="I37" s="186"/>
      <c r="J37" s="187"/>
      <c r="K37" s="189"/>
      <c r="L37" s="90"/>
      <c r="M37" s="91"/>
      <c r="N37" s="91"/>
      <c r="O37" s="91"/>
      <c r="P37" s="91"/>
      <c r="Q37" s="90"/>
    </row>
    <row r="38" spans="1:17" s="93" customFormat="1" ht="15.75" customHeight="1">
      <c r="A38" s="94"/>
      <c r="B38" s="202"/>
      <c r="C38" s="203"/>
      <c r="D38" s="95"/>
      <c r="E38" s="204"/>
      <c r="F38" s="205"/>
      <c r="G38" s="205"/>
      <c r="H38" s="206"/>
      <c r="I38" s="96"/>
      <c r="J38" s="87" t="str">
        <f>IF(D38="B1","0,30",IF(D38="B2","0,50","0,00"))</f>
        <v>0,00</v>
      </c>
      <c r="K38" s="97"/>
      <c r="L38" s="91" t="s">
        <v>46</v>
      </c>
      <c r="M38" s="98"/>
      <c r="N38" s="91"/>
      <c r="O38" s="91"/>
      <c r="P38" s="91"/>
      <c r="Q38" s="90"/>
    </row>
    <row r="39" spans="1:17" s="93" customFormat="1" ht="15.75" customHeight="1">
      <c r="A39" s="94"/>
      <c r="B39" s="202"/>
      <c r="C39" s="203"/>
      <c r="D39" s="95"/>
      <c r="E39" s="99"/>
      <c r="F39" s="100"/>
      <c r="G39" s="100"/>
      <c r="H39" s="101"/>
      <c r="I39" s="96"/>
      <c r="J39" s="87" t="str">
        <f t="shared" ref="J39" si="1">IF(D39="B1","0,30",IF(D39="B2","0,50","0,00"))</f>
        <v>0,00</v>
      </c>
      <c r="K39" s="97"/>
      <c r="L39" s="91" t="s">
        <v>45</v>
      </c>
      <c r="M39" s="98" t="s">
        <v>24</v>
      </c>
      <c r="N39" s="91"/>
      <c r="O39" s="91"/>
      <c r="P39" s="91"/>
      <c r="Q39" s="90"/>
    </row>
    <row r="40" spans="1:17" s="93" customFormat="1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90"/>
      <c r="M40" s="98" t="s">
        <v>25</v>
      </c>
      <c r="N40" s="91"/>
      <c r="O40" s="91"/>
      <c r="P40" s="91"/>
      <c r="Q40" s="90"/>
    </row>
    <row r="41" spans="1:17" s="93" customFormat="1" ht="17.25" customHeight="1" thickBo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90"/>
      <c r="M41" s="98" t="s">
        <v>26</v>
      </c>
      <c r="N41" s="91"/>
      <c r="O41" s="91"/>
      <c r="P41" s="91"/>
      <c r="Q41" s="90"/>
    </row>
    <row r="42" spans="1:17" s="93" customFormat="1" ht="17.25" customHeight="1" thickBot="1">
      <c r="A42" s="53"/>
      <c r="B42" s="74"/>
      <c r="C42" s="74"/>
      <c r="D42" s="74"/>
      <c r="E42" s="74"/>
      <c r="F42" s="195" t="s">
        <v>51</v>
      </c>
      <c r="G42" s="196"/>
      <c r="H42" s="196"/>
      <c r="I42" s="196"/>
      <c r="J42" s="51">
        <f>IF((J38+J39)&gt;0.5,"0,50",(SUM(J38+J39)))</f>
        <v>0</v>
      </c>
      <c r="K42" s="102"/>
      <c r="L42" s="90"/>
      <c r="M42" s="91" t="s">
        <v>27</v>
      </c>
      <c r="N42" s="91"/>
      <c r="O42" s="90"/>
      <c r="P42" s="90"/>
      <c r="Q42" s="90"/>
    </row>
    <row r="43" spans="1:17" ht="6.75" customHeight="1" thickBot="1">
      <c r="A43" s="2"/>
      <c r="B43" s="173" t="s">
        <v>50</v>
      </c>
      <c r="C43" s="174"/>
      <c r="D43" s="177" t="s">
        <v>22</v>
      </c>
      <c r="E43" s="179"/>
      <c r="F43" s="180"/>
      <c r="G43" s="180"/>
      <c r="H43" s="181"/>
      <c r="I43" s="185"/>
      <c r="J43" s="187" t="s">
        <v>14</v>
      </c>
      <c r="K43" s="188" t="s">
        <v>15</v>
      </c>
      <c r="L43" s="90"/>
      <c r="M43" s="80"/>
      <c r="N43" s="85"/>
      <c r="O43" s="8"/>
      <c r="P43" s="8"/>
    </row>
    <row r="44" spans="1:17" s="93" customFormat="1" ht="12" customHeight="1" thickBot="1">
      <c r="A44" s="92" t="s">
        <v>8</v>
      </c>
      <c r="B44" s="175"/>
      <c r="C44" s="176"/>
      <c r="D44" s="178"/>
      <c r="E44" s="182"/>
      <c r="F44" s="183"/>
      <c r="G44" s="183"/>
      <c r="H44" s="184"/>
      <c r="I44" s="186"/>
      <c r="J44" s="187"/>
      <c r="K44" s="189"/>
      <c r="L44" s="90"/>
      <c r="M44" s="90"/>
      <c r="N44" s="91"/>
      <c r="O44" s="91"/>
      <c r="P44" s="91"/>
      <c r="Q44" s="90"/>
    </row>
    <row r="45" spans="1:17" s="93" customFormat="1" ht="15.75" customHeight="1">
      <c r="A45" s="94"/>
      <c r="B45" s="202"/>
      <c r="C45" s="203"/>
      <c r="D45" s="95"/>
      <c r="E45" s="204"/>
      <c r="F45" s="205"/>
      <c r="G45" s="205"/>
      <c r="H45" s="206"/>
      <c r="I45" s="96"/>
      <c r="J45" s="87" t="str">
        <f>IF(D45="Igual o inferior a B1","0,10",IF(D45="Igual o superior a B2","0,20","0,00"))</f>
        <v>0,00</v>
      </c>
      <c r="K45" s="97"/>
      <c r="L45" s="91" t="s">
        <v>54</v>
      </c>
      <c r="M45" s="98" t="s">
        <v>23</v>
      </c>
      <c r="N45" s="91"/>
      <c r="O45" s="91"/>
      <c r="P45" s="91"/>
      <c r="Q45" s="90"/>
    </row>
    <row r="46" spans="1:17" s="93" customFormat="1" ht="15.75" customHeight="1">
      <c r="A46" s="94"/>
      <c r="B46" s="202"/>
      <c r="C46" s="203"/>
      <c r="D46" s="95"/>
      <c r="E46" s="132"/>
      <c r="F46" s="133"/>
      <c r="G46" s="133"/>
      <c r="H46" s="134"/>
      <c r="I46" s="96"/>
      <c r="J46" s="87" t="str">
        <f t="shared" ref="J46:J48" si="2">IF(D46="Igual o inferior a B1","0,10",IF(D46="Igual o superior a B2","0,20","0,00"))</f>
        <v>0,00</v>
      </c>
      <c r="K46" s="97"/>
      <c r="L46" s="91" t="s">
        <v>55</v>
      </c>
      <c r="M46" s="98" t="s">
        <v>24</v>
      </c>
      <c r="N46" s="91"/>
      <c r="O46" s="91"/>
      <c r="P46" s="91"/>
      <c r="Q46" s="90"/>
    </row>
    <row r="47" spans="1:17" s="93" customFormat="1" ht="15.75" customHeight="1">
      <c r="A47" s="94"/>
      <c r="B47" s="202"/>
      <c r="C47" s="203"/>
      <c r="D47" s="95"/>
      <c r="E47" s="132"/>
      <c r="F47" s="133"/>
      <c r="G47" s="133"/>
      <c r="H47" s="134"/>
      <c r="I47" s="96"/>
      <c r="J47" s="87" t="str">
        <f t="shared" si="2"/>
        <v>0,00</v>
      </c>
      <c r="K47" s="97"/>
      <c r="L47" s="91" t="s">
        <v>45</v>
      </c>
      <c r="M47" s="98" t="s">
        <v>24</v>
      </c>
      <c r="N47" s="91"/>
      <c r="O47" s="91"/>
      <c r="P47" s="91"/>
      <c r="Q47" s="90"/>
    </row>
    <row r="48" spans="1:17" s="93" customFormat="1" ht="15.75" customHeight="1" thickBot="1">
      <c r="A48" s="94"/>
      <c r="B48" s="202"/>
      <c r="C48" s="203"/>
      <c r="D48" s="95"/>
      <c r="E48" s="132"/>
      <c r="F48" s="133"/>
      <c r="G48" s="133"/>
      <c r="H48" s="134"/>
      <c r="I48" s="96"/>
      <c r="J48" s="87" t="str">
        <f t="shared" si="2"/>
        <v>0,00</v>
      </c>
      <c r="K48" s="97"/>
      <c r="L48" s="91" t="s">
        <v>45</v>
      </c>
      <c r="M48" s="98" t="s">
        <v>24</v>
      </c>
      <c r="N48" s="91"/>
      <c r="O48" s="91"/>
      <c r="P48" s="91"/>
      <c r="Q48" s="90"/>
    </row>
    <row r="49" spans="1:16" ht="15" customHeight="1" thickBot="1">
      <c r="A49" s="53"/>
      <c r="B49" s="103"/>
      <c r="C49" s="104"/>
      <c r="D49" s="74"/>
      <c r="E49" s="198" t="s">
        <v>47</v>
      </c>
      <c r="F49" s="199"/>
      <c r="G49" s="199"/>
      <c r="H49" s="199"/>
      <c r="I49" s="199"/>
      <c r="J49" s="89">
        <f>IF((J42+J45+J46+J47+J48)&gt;0.5,"0,50",(J42+J45+J46+J47+J48))</f>
        <v>0</v>
      </c>
      <c r="K49" s="64"/>
      <c r="N49" s="85"/>
    </row>
    <row r="50" spans="1:16" ht="25.5" customHeight="1" thickBot="1">
      <c r="B50" s="160" t="s">
        <v>56</v>
      </c>
      <c r="C50" s="161"/>
      <c r="D50" s="161"/>
      <c r="E50" s="161"/>
      <c r="F50" s="161"/>
      <c r="G50" s="161"/>
      <c r="H50" s="161"/>
      <c r="I50" s="161"/>
      <c r="J50" s="161"/>
      <c r="K50" s="162"/>
      <c r="N50" s="8"/>
      <c r="O50" s="10" t="s">
        <v>18</v>
      </c>
    </row>
    <row r="51" spans="1:16" ht="27.75" customHeight="1" thickBot="1">
      <c r="A51" s="24" t="s">
        <v>8</v>
      </c>
      <c r="B51" s="200" t="s">
        <v>28</v>
      </c>
      <c r="C51" s="200"/>
      <c r="D51" s="200"/>
      <c r="E51" s="200" t="s">
        <v>29</v>
      </c>
      <c r="F51" s="200"/>
      <c r="G51" s="105" t="s">
        <v>30</v>
      </c>
      <c r="H51" s="106"/>
      <c r="I51" s="77"/>
      <c r="J51" s="107" t="s">
        <v>14</v>
      </c>
      <c r="K51" s="30" t="s">
        <v>15</v>
      </c>
      <c r="N51" s="8"/>
    </row>
    <row r="52" spans="1:16" ht="22.5" customHeight="1">
      <c r="A52" s="108"/>
      <c r="B52" s="201"/>
      <c r="C52" s="201"/>
      <c r="D52" s="201"/>
      <c r="E52" s="201"/>
      <c r="F52" s="201"/>
      <c r="G52" s="109"/>
      <c r="H52" s="110"/>
      <c r="I52" s="77"/>
      <c r="J52" s="111" t="str">
        <f>IF(B52="Títol FPBàsica en allotjament i bugaderia","0,75",IF(B52="Títol FPBàsica en activitats domèstiques i neteja d'edificis","0,75",IF(B52="Curs maquinària/plataforma elevadora o PEMP","0,75",IF(B52="Carnet B1 vehicles de trasllat d'elements i material neteja","0,75","0,00"))))</f>
        <v>0,00</v>
      </c>
      <c r="K52" s="107"/>
      <c r="M52" s="10"/>
      <c r="N52" s="8"/>
    </row>
    <row r="53" spans="1:16" ht="20.25" customHeight="1">
      <c r="A53" s="108"/>
      <c r="B53" s="201"/>
      <c r="C53" s="201"/>
      <c r="D53" s="201"/>
      <c r="E53" s="201"/>
      <c r="F53" s="201"/>
      <c r="G53" s="109"/>
      <c r="H53" s="110"/>
      <c r="I53" s="77"/>
      <c r="J53" s="111" t="str">
        <f t="shared" ref="J53:J58" si="3">IF(B53="Títol FPBàsica en allotjament i bugaderia","0,75",IF(B53="Títol FPBàsica en activitats domèstiques i neteja d'edificis","0,75",IF(B53="Curs maquinària/plataforma elevadora o PEMP","0,75",IF(B53="Carnet B1 vehicles de trasllat d'elements i material neteja","0,75","0,00"))))</f>
        <v>0,00</v>
      </c>
      <c r="K53" s="112"/>
      <c r="N53" s="8"/>
    </row>
    <row r="54" spans="1:16" ht="23.25" customHeight="1">
      <c r="A54" s="108"/>
      <c r="B54" s="201"/>
      <c r="C54" s="201"/>
      <c r="D54" s="201"/>
      <c r="E54" s="201"/>
      <c r="F54" s="201"/>
      <c r="G54" s="109"/>
      <c r="H54" s="110"/>
      <c r="I54" s="77"/>
      <c r="J54" s="111" t="str">
        <f t="shared" si="3"/>
        <v>0,00</v>
      </c>
      <c r="K54" s="112"/>
      <c r="L54" s="31"/>
      <c r="N54" s="8"/>
    </row>
    <row r="55" spans="1:16" ht="24" customHeight="1">
      <c r="A55" s="108"/>
      <c r="B55" s="201"/>
      <c r="C55" s="201"/>
      <c r="D55" s="201"/>
      <c r="E55" s="201"/>
      <c r="F55" s="201"/>
      <c r="G55" s="109"/>
      <c r="H55" s="110"/>
      <c r="I55" s="77"/>
      <c r="J55" s="111" t="str">
        <f t="shared" si="3"/>
        <v>0,00</v>
      </c>
      <c r="K55" s="112"/>
      <c r="L55" s="31" t="s">
        <v>57</v>
      </c>
      <c r="N55" s="8"/>
    </row>
    <row r="56" spans="1:16" ht="24" customHeight="1">
      <c r="A56" s="108"/>
      <c r="B56" s="201"/>
      <c r="C56" s="201"/>
      <c r="D56" s="201"/>
      <c r="E56" s="201"/>
      <c r="F56" s="201"/>
      <c r="G56" s="109"/>
      <c r="H56" s="110"/>
      <c r="I56" s="77"/>
      <c r="J56" s="111" t="str">
        <f t="shared" si="3"/>
        <v>0,00</v>
      </c>
      <c r="K56" s="112"/>
      <c r="L56" s="31" t="s">
        <v>58</v>
      </c>
      <c r="N56" s="8"/>
    </row>
    <row r="57" spans="1:16" ht="24" customHeight="1">
      <c r="A57" s="108"/>
      <c r="B57" s="201"/>
      <c r="C57" s="201"/>
      <c r="D57" s="201"/>
      <c r="E57" s="201"/>
      <c r="F57" s="201"/>
      <c r="G57" s="109"/>
      <c r="H57" s="110"/>
      <c r="I57" s="77"/>
      <c r="J57" s="111" t="str">
        <f t="shared" si="3"/>
        <v>0,00</v>
      </c>
      <c r="K57" s="112"/>
      <c r="L57" s="31" t="s">
        <v>59</v>
      </c>
      <c r="N57" s="8"/>
    </row>
    <row r="58" spans="1:16" ht="24" customHeight="1" thickBot="1">
      <c r="A58" s="108"/>
      <c r="B58" s="201"/>
      <c r="C58" s="201"/>
      <c r="D58" s="201"/>
      <c r="E58" s="201"/>
      <c r="F58" s="201"/>
      <c r="G58" s="109"/>
      <c r="H58" s="110"/>
      <c r="I58" s="77"/>
      <c r="J58" s="111" t="str">
        <f t="shared" si="3"/>
        <v>0,00</v>
      </c>
      <c r="K58" s="112"/>
      <c r="L58" s="31" t="s">
        <v>60</v>
      </c>
      <c r="N58" s="8"/>
    </row>
    <row r="59" spans="1:16" ht="15" customHeight="1" thickBot="1">
      <c r="A59" s="113"/>
      <c r="B59" s="211"/>
      <c r="C59" s="211"/>
      <c r="D59" s="211"/>
      <c r="E59" s="211"/>
      <c r="F59" s="211"/>
      <c r="G59" s="212"/>
      <c r="H59" s="207" t="s">
        <v>31</v>
      </c>
      <c r="I59" s="208"/>
      <c r="J59" s="114">
        <f>IF((J52+J53+J54+J55)&gt;4.5,4.5,(J52+J53+J54+J55+J56+J57+J58))</f>
        <v>0</v>
      </c>
      <c r="K59" s="115"/>
      <c r="N59" s="8"/>
      <c r="O59" s="8"/>
      <c r="P59" s="8"/>
    </row>
    <row r="60" spans="1:16" ht="11.25" customHeight="1" thickBot="1">
      <c r="A60" s="116"/>
      <c r="B60" s="53"/>
      <c r="C60" s="53"/>
      <c r="D60" s="53"/>
      <c r="E60" s="53"/>
      <c r="F60" s="53"/>
      <c r="G60" s="209"/>
      <c r="H60" s="210"/>
      <c r="I60" s="210"/>
      <c r="J60" s="117"/>
      <c r="K60" s="118"/>
      <c r="N60" s="8"/>
      <c r="O60" s="8"/>
      <c r="P60" s="8"/>
    </row>
    <row r="61" spans="1:16" ht="25.5" customHeight="1" thickBot="1">
      <c r="B61" s="160" t="s">
        <v>61</v>
      </c>
      <c r="C61" s="161"/>
      <c r="D61" s="161"/>
      <c r="E61" s="161"/>
      <c r="F61" s="161"/>
      <c r="G61" s="161"/>
      <c r="H61" s="161"/>
      <c r="I61" s="161"/>
      <c r="J61" s="161"/>
      <c r="K61" s="162"/>
      <c r="N61" s="8"/>
      <c r="O61" s="10" t="s">
        <v>18</v>
      </c>
    </row>
    <row r="62" spans="1:16" ht="27.75" customHeight="1" thickBot="1">
      <c r="A62" s="24" t="s">
        <v>8</v>
      </c>
      <c r="B62" s="200" t="s">
        <v>28</v>
      </c>
      <c r="C62" s="200"/>
      <c r="D62" s="200"/>
      <c r="E62" s="200" t="s">
        <v>29</v>
      </c>
      <c r="F62" s="200"/>
      <c r="G62" s="105" t="s">
        <v>30</v>
      </c>
      <c r="H62" s="106"/>
      <c r="I62" s="77"/>
      <c r="J62" s="107" t="s">
        <v>14</v>
      </c>
      <c r="K62" s="30" t="s">
        <v>15</v>
      </c>
      <c r="N62" s="8"/>
    </row>
    <row r="63" spans="1:16" ht="22.5" customHeight="1">
      <c r="A63" s="108"/>
      <c r="B63" s="201"/>
      <c r="C63" s="201"/>
      <c r="D63" s="201"/>
      <c r="E63" s="201"/>
      <c r="F63" s="201"/>
      <c r="G63" s="109"/>
      <c r="H63" s="110"/>
      <c r="I63" s="77"/>
      <c r="J63" s="111" t="str">
        <f>IF(G63="De 5 a 19h","0,30",IF(G63="De 20 a 49h","0,40",IF(G63="De 50 a 150h","0,50",IF(G63="Més de 151h","0,60",IF(G63="Curs Prevenció Sector Neteja","1,00","0,00")))))</f>
        <v>0,00</v>
      </c>
      <c r="K63" s="107"/>
      <c r="N63" s="8"/>
    </row>
    <row r="64" spans="1:16" ht="22.5" customHeight="1">
      <c r="A64" s="108"/>
      <c r="B64" s="201"/>
      <c r="C64" s="201"/>
      <c r="D64" s="201"/>
      <c r="E64" s="201"/>
      <c r="F64" s="201"/>
      <c r="G64" s="109"/>
      <c r="H64" s="110"/>
      <c r="I64" s="77"/>
      <c r="J64" s="111" t="str">
        <f t="shared" ref="J64:J77" si="4">IF(G64="De 5 a 19h","0,30",IF(G64="De 20 a 49h","0,40",IF(G64="De 50 a 150h","0,50",IF(G64="Més de 151h","0,60",IF(G64="Curs Prevenció Sector Neteja","1,00","0,00")))))</f>
        <v>0,00</v>
      </c>
      <c r="K64" s="112"/>
      <c r="L64" s="31" t="s">
        <v>62</v>
      </c>
      <c r="N64" s="8"/>
    </row>
    <row r="65" spans="1:16" ht="21.75" customHeight="1">
      <c r="A65" s="108"/>
      <c r="B65" s="201"/>
      <c r="C65" s="201"/>
      <c r="D65" s="201"/>
      <c r="E65" s="201"/>
      <c r="F65" s="201"/>
      <c r="G65" s="109"/>
      <c r="H65" s="110"/>
      <c r="I65" s="77"/>
      <c r="J65" s="111" t="str">
        <f t="shared" si="4"/>
        <v>0,00</v>
      </c>
      <c r="K65" s="112"/>
      <c r="L65" s="31" t="s">
        <v>63</v>
      </c>
      <c r="N65" s="8"/>
    </row>
    <row r="66" spans="1:16" ht="21.75" customHeight="1">
      <c r="A66" s="108"/>
      <c r="B66" s="213"/>
      <c r="C66" s="214"/>
      <c r="D66" s="215"/>
      <c r="E66" s="213"/>
      <c r="F66" s="215"/>
      <c r="G66" s="109"/>
      <c r="H66" s="110"/>
      <c r="I66" s="77"/>
      <c r="J66" s="111" t="str">
        <f t="shared" si="4"/>
        <v>0,00</v>
      </c>
      <c r="K66" s="112"/>
      <c r="L66" s="8" t="s">
        <v>64</v>
      </c>
      <c r="N66" s="8"/>
    </row>
    <row r="67" spans="1:16" ht="20.25" customHeight="1">
      <c r="A67" s="108"/>
      <c r="B67" s="213"/>
      <c r="C67" s="214"/>
      <c r="D67" s="215"/>
      <c r="E67" s="213"/>
      <c r="F67" s="215"/>
      <c r="G67" s="109"/>
      <c r="H67" s="110"/>
      <c r="I67" s="77"/>
      <c r="J67" s="111" t="str">
        <f t="shared" si="4"/>
        <v>0,00</v>
      </c>
      <c r="K67" s="112"/>
      <c r="L67" s="8" t="s">
        <v>65</v>
      </c>
      <c r="N67" s="8"/>
    </row>
    <row r="68" spans="1:16" ht="23.25" customHeight="1">
      <c r="A68" s="108"/>
      <c r="B68" s="201"/>
      <c r="C68" s="201"/>
      <c r="D68" s="201"/>
      <c r="E68" s="201"/>
      <c r="F68" s="201"/>
      <c r="G68" s="109"/>
      <c r="H68" s="110"/>
      <c r="I68" s="77"/>
      <c r="J68" s="111" t="str">
        <f t="shared" si="4"/>
        <v>0,00</v>
      </c>
      <c r="K68" s="112"/>
      <c r="L68" s="31" t="s">
        <v>66</v>
      </c>
      <c r="N68" s="8"/>
    </row>
    <row r="69" spans="1:16" ht="23.25" customHeight="1">
      <c r="A69" s="108"/>
      <c r="B69" s="201"/>
      <c r="C69" s="201"/>
      <c r="D69" s="201"/>
      <c r="E69" s="201"/>
      <c r="F69" s="201"/>
      <c r="G69" s="109"/>
      <c r="H69" s="110"/>
      <c r="I69" s="77"/>
      <c r="J69" s="111" t="str">
        <f t="shared" si="4"/>
        <v>0,00</v>
      </c>
      <c r="K69" s="112"/>
      <c r="L69" s="31"/>
      <c r="N69" s="8"/>
    </row>
    <row r="70" spans="1:16" ht="23.25" customHeight="1">
      <c r="A70" s="108"/>
      <c r="B70" s="201"/>
      <c r="C70" s="201"/>
      <c r="D70" s="201"/>
      <c r="E70" s="201"/>
      <c r="F70" s="201"/>
      <c r="G70" s="109"/>
      <c r="H70" s="110"/>
      <c r="I70" s="77"/>
      <c r="J70" s="111" t="str">
        <f t="shared" si="4"/>
        <v>0,00</v>
      </c>
      <c r="K70" s="112"/>
      <c r="L70" s="31"/>
      <c r="N70" s="8"/>
    </row>
    <row r="71" spans="1:16" ht="23.25" customHeight="1">
      <c r="A71" s="108"/>
      <c r="B71" s="201"/>
      <c r="C71" s="201"/>
      <c r="D71" s="201"/>
      <c r="E71" s="201"/>
      <c r="F71" s="201"/>
      <c r="G71" s="109"/>
      <c r="H71" s="110"/>
      <c r="I71" s="77"/>
      <c r="J71" s="111" t="str">
        <f t="shared" si="4"/>
        <v>0,00</v>
      </c>
      <c r="K71" s="112"/>
      <c r="L71" s="31"/>
      <c r="N71" s="8"/>
    </row>
    <row r="72" spans="1:16" ht="23.25" customHeight="1">
      <c r="A72" s="108"/>
      <c r="B72" s="201"/>
      <c r="C72" s="201"/>
      <c r="D72" s="201"/>
      <c r="E72" s="201"/>
      <c r="F72" s="201"/>
      <c r="G72" s="109"/>
      <c r="H72" s="110"/>
      <c r="I72" s="77"/>
      <c r="J72" s="111" t="str">
        <f t="shared" si="4"/>
        <v>0,00</v>
      </c>
      <c r="K72" s="112"/>
      <c r="L72" s="31"/>
      <c r="N72" s="8"/>
    </row>
    <row r="73" spans="1:16" ht="23.25" customHeight="1">
      <c r="A73" s="108"/>
      <c r="B73" s="201"/>
      <c r="C73" s="201"/>
      <c r="D73" s="201"/>
      <c r="E73" s="201"/>
      <c r="F73" s="201"/>
      <c r="G73" s="109"/>
      <c r="H73" s="110"/>
      <c r="I73" s="77"/>
      <c r="J73" s="111" t="str">
        <f t="shared" si="4"/>
        <v>0,00</v>
      </c>
      <c r="K73" s="112"/>
      <c r="L73" s="31"/>
      <c r="N73" s="8"/>
    </row>
    <row r="74" spans="1:16" ht="24" customHeight="1">
      <c r="A74" s="108"/>
      <c r="B74" s="201"/>
      <c r="C74" s="201"/>
      <c r="D74" s="201"/>
      <c r="E74" s="201"/>
      <c r="F74" s="201"/>
      <c r="G74" s="109"/>
      <c r="H74" s="110"/>
      <c r="I74" s="77"/>
      <c r="J74" s="111" t="str">
        <f t="shared" si="4"/>
        <v>0,00</v>
      </c>
      <c r="K74" s="112"/>
      <c r="L74" s="31"/>
      <c r="N74" s="8"/>
    </row>
    <row r="75" spans="1:16" ht="22.5" customHeight="1">
      <c r="A75" s="108"/>
      <c r="B75" s="201"/>
      <c r="C75" s="201"/>
      <c r="D75" s="201"/>
      <c r="E75" s="201"/>
      <c r="F75" s="201"/>
      <c r="G75" s="109"/>
      <c r="H75" s="110"/>
      <c r="I75" s="77"/>
      <c r="J75" s="111" t="str">
        <f t="shared" si="4"/>
        <v>0,00</v>
      </c>
      <c r="K75" s="112"/>
      <c r="N75" s="8"/>
    </row>
    <row r="76" spans="1:16" ht="25.5" customHeight="1">
      <c r="A76" s="108"/>
      <c r="B76" s="201"/>
      <c r="C76" s="201"/>
      <c r="D76" s="201"/>
      <c r="E76" s="201"/>
      <c r="F76" s="201"/>
      <c r="G76" s="109"/>
      <c r="H76" s="110"/>
      <c r="I76" s="77"/>
      <c r="J76" s="111" t="str">
        <f t="shared" si="4"/>
        <v>0,00</v>
      </c>
      <c r="K76" s="112"/>
      <c r="N76" s="8"/>
    </row>
    <row r="77" spans="1:16" ht="24.75" customHeight="1" thickBot="1">
      <c r="A77" s="108"/>
      <c r="B77" s="201"/>
      <c r="C77" s="201"/>
      <c r="D77" s="201"/>
      <c r="E77" s="201"/>
      <c r="F77" s="201"/>
      <c r="G77" s="109"/>
      <c r="H77" s="110"/>
      <c r="I77" s="77"/>
      <c r="J77" s="111" t="str">
        <f t="shared" si="4"/>
        <v>0,00</v>
      </c>
      <c r="K77" s="112"/>
      <c r="N77" s="8"/>
    </row>
    <row r="78" spans="1:16" ht="15" customHeight="1" thickBot="1">
      <c r="A78" s="113"/>
      <c r="B78" s="211"/>
      <c r="C78" s="211"/>
      <c r="D78" s="211"/>
      <c r="E78" s="211"/>
      <c r="F78" s="211"/>
      <c r="G78" s="212"/>
      <c r="H78" s="207" t="s">
        <v>31</v>
      </c>
      <c r="I78" s="208"/>
      <c r="J78" s="114">
        <f>IF((J63+J64+J65+J66+J67+J68+J74+J75+J76+J77)&gt;4.5,4.5,(J63+J64+J65+J66+J67+J68+J69+J70+J71+J72+J73+J74+J75+J76+J77))</f>
        <v>0</v>
      </c>
      <c r="K78" s="115"/>
      <c r="N78" s="8"/>
      <c r="O78" s="8"/>
      <c r="P78" s="8"/>
    </row>
    <row r="79" spans="1:16" ht="25.5" customHeight="1" thickBot="1">
      <c r="B79" s="160" t="s">
        <v>67</v>
      </c>
      <c r="C79" s="161"/>
      <c r="D79" s="161"/>
      <c r="E79" s="161"/>
      <c r="F79" s="161"/>
      <c r="G79" s="161"/>
      <c r="H79" s="161"/>
      <c r="I79" s="161"/>
      <c r="J79" s="161"/>
      <c r="K79" s="162"/>
      <c r="N79" s="8"/>
      <c r="O79" s="10" t="s">
        <v>18</v>
      </c>
    </row>
    <row r="80" spans="1:16" ht="27.75" customHeight="1" thickBot="1">
      <c r="A80" s="24" t="s">
        <v>8</v>
      </c>
      <c r="B80" s="200" t="s">
        <v>28</v>
      </c>
      <c r="C80" s="200"/>
      <c r="D80" s="200"/>
      <c r="E80" s="200" t="s">
        <v>29</v>
      </c>
      <c r="F80" s="200"/>
      <c r="G80" s="105" t="s">
        <v>30</v>
      </c>
      <c r="H80" s="106"/>
      <c r="I80" s="77"/>
      <c r="J80" s="107" t="s">
        <v>14</v>
      </c>
      <c r="K80" s="30" t="s">
        <v>15</v>
      </c>
      <c r="L80" s="8" t="s">
        <v>68</v>
      </c>
      <c r="N80" s="8"/>
    </row>
    <row r="81" spans="1:16" ht="22.5" customHeight="1">
      <c r="A81" s="108"/>
      <c r="B81" s="201"/>
      <c r="C81" s="201"/>
      <c r="D81" s="201"/>
      <c r="E81" s="201"/>
      <c r="F81" s="201"/>
      <c r="G81" s="109"/>
      <c r="H81" s="110"/>
      <c r="I81" s="77"/>
      <c r="J81" s="111" t="str">
        <f>IF(G81="De 10 a 19 hores","0,10",IF(G81="De 20 a 50 hores","0,15",IF(G81="De 51 a 100 hores","0,25",IF(G81="De 101 a 150 hores","0,50",IF(G81="151 hores o més","0,75","0,00")))))</f>
        <v>0,00</v>
      </c>
      <c r="K81" s="107"/>
      <c r="L81" s="8" t="s">
        <v>32</v>
      </c>
      <c r="M81" s="10"/>
      <c r="N81" s="8"/>
    </row>
    <row r="82" spans="1:16" ht="22.5" customHeight="1">
      <c r="A82" s="108"/>
      <c r="B82" s="201"/>
      <c r="C82" s="201"/>
      <c r="D82" s="201"/>
      <c r="E82" s="201"/>
      <c r="F82" s="201"/>
      <c r="G82" s="109"/>
      <c r="H82" s="110"/>
      <c r="I82" s="77"/>
      <c r="J82" s="111" t="str">
        <f t="shared" ref="J82:J89" si="5">IF(G82="De 10 a 19 hores","0,10",IF(G82="De 20 a 50 hores","0,15",IF(G82="De 51 a 100 hores","0,25",IF(G82="De 101 a 150 hores","0,50",IF(G82="151 hores o més","0,75","0,00")))))</f>
        <v>0,00</v>
      </c>
      <c r="K82" s="112"/>
      <c r="L82" s="31" t="s">
        <v>33</v>
      </c>
      <c r="M82" s="10"/>
      <c r="N82" s="8"/>
    </row>
    <row r="83" spans="1:16" ht="21.75" customHeight="1">
      <c r="A83" s="108"/>
      <c r="B83" s="201"/>
      <c r="C83" s="201"/>
      <c r="D83" s="201"/>
      <c r="E83" s="201"/>
      <c r="F83" s="201"/>
      <c r="G83" s="109"/>
      <c r="H83" s="110"/>
      <c r="I83" s="77"/>
      <c r="J83" s="111" t="str">
        <f t="shared" si="5"/>
        <v>0,00</v>
      </c>
      <c r="K83" s="112"/>
      <c r="L83" s="31" t="s">
        <v>34</v>
      </c>
      <c r="M83" s="10"/>
      <c r="N83" s="8" t="s">
        <v>35</v>
      </c>
    </row>
    <row r="84" spans="1:16" ht="21.75" customHeight="1">
      <c r="A84" s="108"/>
      <c r="B84" s="201"/>
      <c r="C84" s="201"/>
      <c r="D84" s="201"/>
      <c r="E84" s="201"/>
      <c r="F84" s="201"/>
      <c r="G84" s="109"/>
      <c r="H84" s="110"/>
      <c r="I84" s="77"/>
      <c r="J84" s="111" t="str">
        <f t="shared" si="5"/>
        <v>0,00</v>
      </c>
      <c r="K84" s="112"/>
      <c r="L84" s="8" t="s">
        <v>36</v>
      </c>
      <c r="M84" s="10"/>
      <c r="N84" s="8"/>
    </row>
    <row r="85" spans="1:16" ht="20.25" customHeight="1">
      <c r="A85" s="108"/>
      <c r="B85" s="201"/>
      <c r="C85" s="201"/>
      <c r="D85" s="201"/>
      <c r="E85" s="201"/>
      <c r="F85" s="201"/>
      <c r="G85" s="109"/>
      <c r="H85" s="110"/>
      <c r="I85" s="77"/>
      <c r="J85" s="111" t="str">
        <f t="shared" si="5"/>
        <v>0,00</v>
      </c>
      <c r="K85" s="112"/>
      <c r="L85" s="10"/>
      <c r="N85" s="8"/>
    </row>
    <row r="86" spans="1:16" ht="23.25" customHeight="1">
      <c r="A86" s="108"/>
      <c r="B86" s="201"/>
      <c r="C86" s="201"/>
      <c r="D86" s="201"/>
      <c r="E86" s="201"/>
      <c r="F86" s="201"/>
      <c r="G86" s="109"/>
      <c r="H86" s="110"/>
      <c r="I86" s="77"/>
      <c r="J86" s="111" t="str">
        <f t="shared" si="5"/>
        <v>0,00</v>
      </c>
      <c r="K86" s="112"/>
      <c r="L86" s="135"/>
      <c r="N86" s="8"/>
    </row>
    <row r="87" spans="1:16" ht="24" customHeight="1">
      <c r="A87" s="108"/>
      <c r="B87" s="201"/>
      <c r="C87" s="201"/>
      <c r="D87" s="201"/>
      <c r="E87" s="201"/>
      <c r="F87" s="201"/>
      <c r="G87" s="109"/>
      <c r="H87" s="110"/>
      <c r="I87" s="77"/>
      <c r="J87" s="111" t="str">
        <f t="shared" si="5"/>
        <v>0,00</v>
      </c>
      <c r="K87" s="112"/>
      <c r="L87" s="31"/>
      <c r="N87" s="8"/>
    </row>
    <row r="88" spans="1:16" ht="22.5" customHeight="1">
      <c r="A88" s="108"/>
      <c r="B88" s="201"/>
      <c r="C88" s="201"/>
      <c r="D88" s="201"/>
      <c r="E88" s="201"/>
      <c r="F88" s="201"/>
      <c r="G88" s="109"/>
      <c r="H88" s="110"/>
      <c r="I88" s="77"/>
      <c r="J88" s="111" t="str">
        <f t="shared" si="5"/>
        <v>0,00</v>
      </c>
      <c r="K88" s="112"/>
      <c r="N88" s="8"/>
    </row>
    <row r="89" spans="1:16" ht="25.5" customHeight="1" thickBot="1">
      <c r="A89" s="108"/>
      <c r="B89" s="201"/>
      <c r="C89" s="201"/>
      <c r="D89" s="201"/>
      <c r="E89" s="201"/>
      <c r="F89" s="201"/>
      <c r="G89" s="109"/>
      <c r="H89" s="110"/>
      <c r="I89" s="77"/>
      <c r="J89" s="111" t="str">
        <f t="shared" si="5"/>
        <v>0,00</v>
      </c>
      <c r="K89" s="112"/>
      <c r="N89" s="8"/>
    </row>
    <row r="90" spans="1:16" ht="15" customHeight="1" thickBot="1">
      <c r="A90" s="113"/>
      <c r="B90" s="211"/>
      <c r="C90" s="211"/>
      <c r="D90" s="211"/>
      <c r="E90" s="211"/>
      <c r="F90" s="211"/>
      <c r="G90" s="212"/>
      <c r="H90" s="207" t="s">
        <v>31</v>
      </c>
      <c r="I90" s="208"/>
      <c r="J90" s="114">
        <f>IF((J81+J82+J83+J84+J85+J86+J87+J88+J89)&gt;2,2,(J81+J82+J83+J84+J85+J86+J87+J88+J89))</f>
        <v>0</v>
      </c>
      <c r="K90" s="115"/>
      <c r="N90" s="8"/>
      <c r="O90" s="8"/>
      <c r="P90" s="8"/>
    </row>
    <row r="91" spans="1:16" ht="24" customHeight="1" thickBot="1">
      <c r="A91" s="116"/>
      <c r="B91" s="53"/>
      <c r="C91" s="53"/>
      <c r="D91" s="53"/>
      <c r="E91" s="53"/>
      <c r="F91" s="53"/>
      <c r="G91" s="216" t="s">
        <v>69</v>
      </c>
      <c r="H91" s="217"/>
      <c r="I91" s="217"/>
      <c r="J91" s="114">
        <f>IF((J59+J90+J78)&gt;4.5,4.5,(J78+J90+J59))</f>
        <v>0</v>
      </c>
      <c r="K91" s="119"/>
      <c r="N91" s="8"/>
      <c r="O91" s="8"/>
      <c r="P91" s="8"/>
    </row>
    <row r="92" spans="1:16" ht="15" customHeight="1">
      <c r="A92" s="116"/>
      <c r="B92" s="53"/>
      <c r="C92" s="53"/>
      <c r="D92" s="53"/>
      <c r="E92" s="53"/>
      <c r="F92" s="59"/>
      <c r="G92" s="59"/>
      <c r="H92" s="59"/>
      <c r="I92" s="59"/>
      <c r="J92" s="61"/>
      <c r="K92" s="120"/>
      <c r="N92" s="8"/>
    </row>
    <row r="93" spans="1:16" ht="13.5" thickBot="1">
      <c r="A93" s="53"/>
      <c r="B93" s="74"/>
      <c r="C93" s="74"/>
      <c r="D93" s="74"/>
      <c r="E93" s="74"/>
      <c r="F93" s="121"/>
      <c r="G93" s="59"/>
      <c r="H93" s="60"/>
      <c r="I93" s="60"/>
      <c r="J93" s="61"/>
      <c r="K93" s="122"/>
      <c r="M93" s="80" t="s">
        <v>37</v>
      </c>
      <c r="N93" s="8"/>
    </row>
    <row r="94" spans="1:16" ht="20.25" customHeight="1" thickBot="1">
      <c r="A94" s="116"/>
      <c r="D94" s="218" t="s">
        <v>72</v>
      </c>
      <c r="E94" s="219"/>
      <c r="F94" s="219"/>
      <c r="G94" s="219"/>
      <c r="H94" s="219"/>
      <c r="I94" s="220"/>
      <c r="J94" s="221">
        <f>(J25+J32+J49+J91)</f>
        <v>0</v>
      </c>
      <c r="K94" s="222"/>
      <c r="N94" s="8"/>
    </row>
    <row r="95" spans="1:16" ht="12.75" customHeight="1" thickBot="1">
      <c r="A95" s="116"/>
      <c r="B95" s="74"/>
      <c r="C95" s="74"/>
      <c r="D95" s="74"/>
      <c r="E95" s="74"/>
      <c r="F95" s="121"/>
      <c r="G95" s="121"/>
      <c r="H95" s="74"/>
      <c r="I95" s="74"/>
      <c r="J95" s="74"/>
      <c r="K95" s="123"/>
      <c r="N95" s="8"/>
    </row>
    <row r="96" spans="1:16" ht="18" customHeight="1">
      <c r="B96" s="23" t="s">
        <v>38</v>
      </c>
      <c r="C96" s="14"/>
      <c r="D96" s="14"/>
      <c r="E96" s="14"/>
      <c r="F96" s="16"/>
      <c r="G96" s="124"/>
      <c r="H96" s="110"/>
      <c r="I96" s="110"/>
      <c r="J96" s="77"/>
      <c r="N96" s="8"/>
    </row>
    <row r="97" spans="2:16" ht="10.5" customHeight="1">
      <c r="B97" s="223" t="s">
        <v>39</v>
      </c>
      <c r="C97" s="224"/>
      <c r="D97" s="224"/>
      <c r="E97" s="224"/>
      <c r="F97" s="224"/>
      <c r="G97" s="224"/>
      <c r="H97" s="224"/>
      <c r="I97" s="224"/>
      <c r="J97" s="224"/>
      <c r="K97" s="225"/>
      <c r="N97" s="8"/>
    </row>
    <row r="98" spans="2:16" ht="18" customHeight="1">
      <c r="B98" s="226"/>
      <c r="C98" s="227"/>
      <c r="D98" s="227"/>
      <c r="E98" s="227"/>
      <c r="F98" s="227"/>
      <c r="G98" s="227"/>
      <c r="H98" s="227"/>
      <c r="I98" s="227"/>
      <c r="J98" s="227"/>
      <c r="K98" s="228"/>
      <c r="N98" s="9"/>
    </row>
    <row r="99" spans="2:16">
      <c r="B99" s="226"/>
      <c r="C99" s="227"/>
      <c r="D99" s="227"/>
      <c r="E99" s="227"/>
      <c r="F99" s="227"/>
      <c r="G99" s="227"/>
      <c r="H99" s="227"/>
      <c r="I99" s="227"/>
      <c r="J99" s="227"/>
      <c r="K99" s="228"/>
      <c r="N99" s="9"/>
    </row>
    <row r="100" spans="2:16">
      <c r="B100" s="226"/>
      <c r="C100" s="227"/>
      <c r="D100" s="227"/>
      <c r="E100" s="227"/>
      <c r="F100" s="227"/>
      <c r="G100" s="227"/>
      <c r="H100" s="227"/>
      <c r="I100" s="227"/>
      <c r="J100" s="227"/>
      <c r="K100" s="228"/>
      <c r="N100" s="9"/>
    </row>
    <row r="101" spans="2:16">
      <c r="B101" s="125" t="s">
        <v>40</v>
      </c>
      <c r="C101" s="126"/>
      <c r="D101" s="127"/>
      <c r="E101" s="127"/>
      <c r="F101" s="229"/>
      <c r="G101" s="229"/>
      <c r="H101" s="229"/>
      <c r="I101" s="229"/>
      <c r="J101" s="229"/>
      <c r="K101" s="230"/>
      <c r="L101" s="91"/>
      <c r="M101" s="91"/>
      <c r="N101" s="128"/>
      <c r="O101" s="90"/>
      <c r="P101" s="90"/>
    </row>
    <row r="102" spans="2:16">
      <c r="B102" s="129"/>
      <c r="C102" s="130"/>
      <c r="D102" s="130"/>
      <c r="E102" s="130"/>
      <c r="F102" s="231"/>
      <c r="G102" s="231"/>
      <c r="H102" s="231"/>
      <c r="I102" s="231"/>
      <c r="J102" s="231"/>
      <c r="K102" s="232"/>
      <c r="L102" s="91"/>
      <c r="M102" s="91"/>
      <c r="N102" s="128"/>
      <c r="O102" s="90"/>
      <c r="P102" s="90"/>
    </row>
    <row r="103" spans="2:16">
      <c r="B103" s="53"/>
      <c r="C103" s="53"/>
      <c r="D103" s="53"/>
      <c r="E103" s="53"/>
      <c r="F103" s="54"/>
      <c r="G103" s="54"/>
      <c r="H103" s="110"/>
      <c r="I103" s="77"/>
      <c r="J103" s="131"/>
      <c r="L103" s="91"/>
      <c r="M103" s="91"/>
      <c r="N103" s="90"/>
      <c r="O103" s="90"/>
      <c r="P103" s="90"/>
    </row>
    <row r="104" spans="2:16">
      <c r="B104" s="53"/>
      <c r="C104" s="53"/>
      <c r="D104" s="53"/>
      <c r="E104" s="53"/>
      <c r="F104" s="54"/>
      <c r="G104" s="54"/>
      <c r="H104" s="110"/>
      <c r="I104" s="77"/>
      <c r="J104" s="131"/>
      <c r="L104" s="91"/>
      <c r="M104" s="91"/>
      <c r="N104" s="90"/>
      <c r="O104" s="90"/>
      <c r="P104" s="90"/>
    </row>
    <row r="105" spans="2:16">
      <c r="B105" s="53"/>
      <c r="C105" s="53"/>
      <c r="D105" s="53"/>
      <c r="E105" s="53"/>
      <c r="F105" s="54"/>
      <c r="G105" s="54"/>
      <c r="H105" s="110"/>
      <c r="I105" s="77"/>
      <c r="J105" s="131"/>
      <c r="L105" s="91"/>
      <c r="M105" s="91"/>
      <c r="N105" s="90"/>
      <c r="O105" s="90"/>
      <c r="P105" s="90"/>
    </row>
    <row r="106" spans="2:16">
      <c r="B106" s="53"/>
      <c r="C106" s="53"/>
      <c r="D106" s="53"/>
      <c r="E106" s="53"/>
      <c r="F106" s="54"/>
      <c r="G106" s="54"/>
      <c r="H106" s="110"/>
      <c r="I106" s="77"/>
      <c r="J106" s="131"/>
      <c r="L106" s="91"/>
      <c r="M106" s="91"/>
      <c r="N106" s="90"/>
      <c r="O106" s="90"/>
      <c r="P106" s="90"/>
    </row>
    <row r="107" spans="2:16">
      <c r="B107" s="53"/>
      <c r="C107" s="53"/>
      <c r="D107" s="53"/>
      <c r="E107" s="53"/>
      <c r="F107" s="54"/>
      <c r="G107" s="54"/>
      <c r="H107" s="110"/>
      <c r="I107" s="77"/>
      <c r="J107" s="131"/>
      <c r="L107" s="91"/>
      <c r="M107" s="91"/>
      <c r="N107" s="90"/>
      <c r="O107" s="90"/>
      <c r="P107" s="90"/>
    </row>
    <row r="108" spans="2:16">
      <c r="B108" s="53"/>
      <c r="C108" s="53"/>
      <c r="D108" s="53"/>
      <c r="E108" s="53"/>
      <c r="F108" s="54"/>
      <c r="G108" s="54"/>
      <c r="H108" s="110"/>
      <c r="I108" s="77"/>
      <c r="J108" s="131"/>
      <c r="L108" s="91"/>
      <c r="M108" s="91"/>
      <c r="N108" s="90"/>
      <c r="O108" s="90"/>
      <c r="P108" s="90"/>
    </row>
    <row r="109" spans="2:16">
      <c r="B109" s="53"/>
      <c r="C109" s="53"/>
      <c r="D109" s="53"/>
      <c r="E109" s="53"/>
      <c r="F109" s="54"/>
      <c r="G109" s="54"/>
      <c r="H109" s="110"/>
      <c r="I109" s="77"/>
      <c r="J109" s="131"/>
      <c r="L109" s="91"/>
      <c r="M109" s="91"/>
      <c r="N109" s="90"/>
      <c r="O109" s="90"/>
      <c r="P109" s="90"/>
    </row>
    <row r="110" spans="2:16">
      <c r="B110" s="53"/>
      <c r="C110" s="53"/>
      <c r="D110" s="53"/>
      <c r="E110" s="53"/>
      <c r="F110" s="54"/>
      <c r="G110" s="54"/>
      <c r="H110" s="110"/>
      <c r="I110" s="77"/>
      <c r="J110" s="131"/>
      <c r="L110" s="91"/>
      <c r="M110" s="91"/>
      <c r="N110" s="90"/>
      <c r="O110" s="90"/>
      <c r="P110" s="90"/>
    </row>
    <row r="111" spans="2:16">
      <c r="B111" s="53"/>
      <c r="C111" s="53"/>
      <c r="D111" s="53"/>
      <c r="E111" s="53"/>
      <c r="F111" s="54"/>
      <c r="G111" s="54"/>
      <c r="H111" s="110"/>
      <c r="I111" s="77"/>
      <c r="J111" s="131"/>
      <c r="L111" s="91"/>
      <c r="M111" s="91"/>
      <c r="N111" s="90"/>
      <c r="O111" s="90"/>
      <c r="P111" s="90"/>
    </row>
    <row r="112" spans="2:16">
      <c r="B112" s="53"/>
      <c r="C112" s="53"/>
      <c r="D112" s="53"/>
      <c r="E112" s="53"/>
      <c r="F112" s="54"/>
      <c r="G112" s="54"/>
      <c r="H112" s="110"/>
      <c r="I112" s="77"/>
      <c r="J112" s="131"/>
      <c r="L112" s="91"/>
      <c r="M112" s="91"/>
      <c r="N112" s="90"/>
      <c r="O112" s="90"/>
      <c r="P112" s="90"/>
    </row>
    <row r="113" spans="2:16">
      <c r="B113" s="53"/>
      <c r="C113" s="53"/>
      <c r="D113" s="53"/>
      <c r="E113" s="53"/>
      <c r="F113" s="54"/>
      <c r="G113" s="54"/>
      <c r="H113" s="110"/>
      <c r="I113" s="77"/>
      <c r="J113" s="131"/>
      <c r="L113" s="91"/>
      <c r="M113" s="91"/>
      <c r="N113" s="90"/>
      <c r="O113" s="90"/>
      <c r="P113" s="90"/>
    </row>
    <row r="114" spans="2:16">
      <c r="B114" s="53"/>
      <c r="C114" s="53"/>
      <c r="D114" s="53"/>
      <c r="E114" s="53"/>
      <c r="F114" s="54"/>
      <c r="G114" s="54"/>
      <c r="H114" s="110"/>
      <c r="I114" s="77"/>
      <c r="J114" s="131"/>
      <c r="L114" s="91"/>
      <c r="M114" s="91"/>
      <c r="N114" s="90"/>
      <c r="O114" s="90"/>
      <c r="P114" s="90"/>
    </row>
    <row r="115" spans="2:16">
      <c r="B115" s="53"/>
      <c r="C115" s="53"/>
      <c r="D115" s="53"/>
      <c r="E115" s="53"/>
      <c r="F115" s="54"/>
      <c r="G115" s="54"/>
      <c r="H115" s="110"/>
      <c r="I115" s="77"/>
      <c r="J115" s="131"/>
      <c r="L115" s="91"/>
      <c r="M115" s="91"/>
      <c r="N115" s="90"/>
      <c r="O115" s="90"/>
      <c r="P115" s="90"/>
    </row>
    <row r="116" spans="2:16">
      <c r="B116" s="53"/>
      <c r="C116" s="53"/>
      <c r="D116" s="53"/>
      <c r="E116" s="53"/>
      <c r="F116" s="54"/>
      <c r="G116" s="54"/>
      <c r="H116" s="110"/>
      <c r="I116" s="77"/>
      <c r="J116" s="131"/>
    </row>
    <row r="117" spans="2:16">
      <c r="B117" s="53"/>
      <c r="C117" s="53"/>
      <c r="D117" s="53"/>
      <c r="E117" s="53"/>
      <c r="F117" s="54"/>
      <c r="G117" s="54"/>
      <c r="H117" s="110"/>
      <c r="I117" s="77"/>
      <c r="J117" s="131"/>
    </row>
    <row r="118" spans="2:16">
      <c r="B118" s="53"/>
      <c r="C118" s="53"/>
      <c r="D118" s="53"/>
      <c r="E118" s="53"/>
      <c r="F118" s="54"/>
      <c r="G118" s="54"/>
      <c r="H118" s="110"/>
      <c r="I118" s="77"/>
      <c r="J118" s="131"/>
    </row>
  </sheetData>
  <sheetProtection password="CDFC" sheet="1" objects="1" scenarios="1" insertRows="0" selectLockedCells="1"/>
  <mergeCells count="137">
    <mergeCell ref="H90:I90"/>
    <mergeCell ref="G91:I91"/>
    <mergeCell ref="D94:I94"/>
    <mergeCell ref="J94:K94"/>
    <mergeCell ref="B97:K100"/>
    <mergeCell ref="F101:K102"/>
    <mergeCell ref="B88:D88"/>
    <mergeCell ref="E88:F88"/>
    <mergeCell ref="B89:D89"/>
    <mergeCell ref="E89:F89"/>
    <mergeCell ref="B90:C90"/>
    <mergeCell ref="D90:G90"/>
    <mergeCell ref="B85:D85"/>
    <mergeCell ref="E85:F85"/>
    <mergeCell ref="B86:D86"/>
    <mergeCell ref="E86:F86"/>
    <mergeCell ref="B87:D87"/>
    <mergeCell ref="E87:F87"/>
    <mergeCell ref="B82:D82"/>
    <mergeCell ref="E82:F82"/>
    <mergeCell ref="B83:D83"/>
    <mergeCell ref="E83:F83"/>
    <mergeCell ref="B84:D84"/>
    <mergeCell ref="E84:F84"/>
    <mergeCell ref="H78:I78"/>
    <mergeCell ref="B79:K79"/>
    <mergeCell ref="B80:D80"/>
    <mergeCell ref="E80:F80"/>
    <mergeCell ref="B81:D81"/>
    <mergeCell ref="E81:F81"/>
    <mergeCell ref="B76:D76"/>
    <mergeCell ref="E76:F76"/>
    <mergeCell ref="B77:D77"/>
    <mergeCell ref="E77:F77"/>
    <mergeCell ref="B78:C78"/>
    <mergeCell ref="D78:G78"/>
    <mergeCell ref="B73:D73"/>
    <mergeCell ref="E73:F73"/>
    <mergeCell ref="B74:D74"/>
    <mergeCell ref="E74:F74"/>
    <mergeCell ref="B75:D75"/>
    <mergeCell ref="E75:F75"/>
    <mergeCell ref="B70:D70"/>
    <mergeCell ref="E70:F70"/>
    <mergeCell ref="B71:D71"/>
    <mergeCell ref="E71:F71"/>
    <mergeCell ref="B72:D72"/>
    <mergeCell ref="E72:F72"/>
    <mergeCell ref="B67:D67"/>
    <mergeCell ref="E67:F67"/>
    <mergeCell ref="B68:D68"/>
    <mergeCell ref="E68:F68"/>
    <mergeCell ref="B69:D69"/>
    <mergeCell ref="E69:F69"/>
    <mergeCell ref="B64:D64"/>
    <mergeCell ref="E64:F64"/>
    <mergeCell ref="B65:D65"/>
    <mergeCell ref="E65:F65"/>
    <mergeCell ref="B66:D66"/>
    <mergeCell ref="E66:F66"/>
    <mergeCell ref="H59:I59"/>
    <mergeCell ref="G60:I60"/>
    <mergeCell ref="B61:K61"/>
    <mergeCell ref="B62:D62"/>
    <mergeCell ref="E62:F62"/>
    <mergeCell ref="B63:D63"/>
    <mergeCell ref="E63:F63"/>
    <mergeCell ref="B59:C59"/>
    <mergeCell ref="D59:G59"/>
    <mergeCell ref="B56:D56"/>
    <mergeCell ref="E56:F56"/>
    <mergeCell ref="B57:D57"/>
    <mergeCell ref="E57:F57"/>
    <mergeCell ref="B58:D58"/>
    <mergeCell ref="E58:F58"/>
    <mergeCell ref="B53:D53"/>
    <mergeCell ref="E53:F53"/>
    <mergeCell ref="B54:D54"/>
    <mergeCell ref="E54:F54"/>
    <mergeCell ref="B55:D55"/>
    <mergeCell ref="E55:F55"/>
    <mergeCell ref="F42:I42"/>
    <mergeCell ref="E49:I49"/>
    <mergeCell ref="B50:K50"/>
    <mergeCell ref="B51:D51"/>
    <mergeCell ref="E51:F51"/>
    <mergeCell ref="B52:D52"/>
    <mergeCell ref="E52:F52"/>
    <mergeCell ref="B38:C38"/>
    <mergeCell ref="E38:H38"/>
    <mergeCell ref="B39:C39"/>
    <mergeCell ref="B46:C46"/>
    <mergeCell ref="B48:C48"/>
    <mergeCell ref="B47:C47"/>
    <mergeCell ref="B43:C44"/>
    <mergeCell ref="D43:D44"/>
    <mergeCell ref="E43:H44"/>
    <mergeCell ref="I43:I44"/>
    <mergeCell ref="J43:J44"/>
    <mergeCell ref="K43:K44"/>
    <mergeCell ref="B45:C45"/>
    <mergeCell ref="E45:H45"/>
    <mergeCell ref="B35:K35"/>
    <mergeCell ref="B36:C37"/>
    <mergeCell ref="D36:D37"/>
    <mergeCell ref="E36:H37"/>
    <mergeCell ref="I36:I37"/>
    <mergeCell ref="J36:J37"/>
    <mergeCell ref="K36:K37"/>
    <mergeCell ref="B30:C30"/>
    <mergeCell ref="B31:C31"/>
    <mergeCell ref="B32:C32"/>
    <mergeCell ref="E32:I32"/>
    <mergeCell ref="B28:K28"/>
    <mergeCell ref="B33:C33"/>
    <mergeCell ref="F25:I25"/>
    <mergeCell ref="B26:G26"/>
    <mergeCell ref="B23:D23"/>
    <mergeCell ref="A24:G24"/>
    <mergeCell ref="B17:D17"/>
    <mergeCell ref="B18:D18"/>
    <mergeCell ref="B19:D19"/>
    <mergeCell ref="B20:D20"/>
    <mergeCell ref="B21:D21"/>
    <mergeCell ref="B22:D22"/>
    <mergeCell ref="B11:D11"/>
    <mergeCell ref="B12:D12"/>
    <mergeCell ref="B13:D13"/>
    <mergeCell ref="B14:D14"/>
    <mergeCell ref="B15:D15"/>
    <mergeCell ref="B16:D16"/>
    <mergeCell ref="C2:F2"/>
    <mergeCell ref="H2:I2"/>
    <mergeCell ref="D5:E5"/>
    <mergeCell ref="D6:E6"/>
    <mergeCell ref="B9:K9"/>
    <mergeCell ref="B10:K10"/>
  </mergeCells>
  <dataValidations count="9">
    <dataValidation type="list" allowBlank="1" showInputMessage="1" showErrorMessage="1" sqref="D38:D41">
      <formula1>$L$37:$L$39</formula1>
    </dataValidation>
    <dataValidation type="list" allowBlank="1" showInputMessage="1" showErrorMessage="1" sqref="B32:C32">
      <formula1>$M$31:$M$33</formula1>
    </dataValidation>
    <dataValidation type="list" allowBlank="1" showInputMessage="1" showErrorMessage="1" sqref="B38:B41 C38:C40">
      <formula1>$M$44:$M$45</formula1>
    </dataValidation>
    <dataValidation type="list" allowBlank="1" showInputMessage="1" showErrorMessage="1" sqref="B45:C48">
      <formula1>$M$38:$M$42</formula1>
    </dataValidation>
    <dataValidation type="list" allowBlank="1" showInputMessage="1" showErrorMessage="1" sqref="D45:D48">
      <formula1>$L$44:$L$46</formula1>
    </dataValidation>
    <dataValidation type="list" allowBlank="1" showInputMessage="1" showErrorMessage="1" sqref="B52:D58">
      <formula1>$L$54:$L$58</formula1>
    </dataValidation>
    <dataValidation type="list" allowBlank="1" showInputMessage="1" showErrorMessage="1" sqref="G64:G77">
      <formula1>$L$63:$L$67</formula1>
    </dataValidation>
    <dataValidation type="list" allowBlank="1" showInputMessage="1" showErrorMessage="1" sqref="G63">
      <formula1>$L$63:$L$68</formula1>
    </dataValidation>
    <dataValidation type="list" allowBlank="1" showInputMessage="1" showErrorMessage="1" sqref="G81:G89">
      <formula1>$L$79:$L$84</formula1>
    </dataValidation>
  </dataValidations>
  <printOptions horizontalCentered="1"/>
  <pageMargins left="0.15748031496062992" right="0.15748031496062992" top="0.98425196850393704" bottom="0.39370078740157483" header="0.43307086614173229" footer="0.15748031496062992"/>
  <pageSetup paperSize="9" scale="70" fitToHeight="0" orientation="portrait" r:id="rId1"/>
  <headerFooter alignWithMargins="0">
    <oddHeader>&amp;L&amp;G&amp;"Calibri,Negrita"&amp;12Ajuntament d'Alzira&amp;R&amp;"Calibri,Negrita"&amp;11
AUTOBAREMACIÓ DE MÈRITS</oddHeader>
  </headerFooter>
  <rowBreaks count="1" manualBreakCount="1">
    <brk id="49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Iborra Daries</dc:creator>
  <cp:lastModifiedBy>Eduardo Iborra Daries</cp:lastModifiedBy>
  <dcterms:created xsi:type="dcterms:W3CDTF">2022-03-29T11:19:44Z</dcterms:created>
  <dcterms:modified xsi:type="dcterms:W3CDTF">2022-04-04T12:37:54Z</dcterms:modified>
</cp:coreProperties>
</file>