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5-OFERTAS GENERICAS\4614-25 OFERTA GENÈRICA ARQUITECTE-A TÈCNIC-A\"/>
    </mc:Choice>
  </mc:AlternateContent>
  <xr:revisionPtr revIDLastSave="0" documentId="13_ncr:1_{21553A19-F711-4A41-9F4D-83F984CE8799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Tabla1" sheetId="1" r:id="rId1"/>
    <sheet name="AUTOBAREMACIÓ" sheetId="2" r:id="rId2"/>
  </sheets>
  <definedNames>
    <definedName name="_xlnm.Print_Area" localSheetId="1">AUTOBAREMACIÓ!$A$2:$K$82</definedName>
    <definedName name="DatosExternos_1" localSheetId="0">Tabla1!$A$1:$A$5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2" l="1"/>
  <c r="J38" i="2"/>
  <c r="J39" i="2"/>
  <c r="J40" i="2"/>
  <c r="J41" i="2"/>
  <c r="J42" i="2"/>
  <c r="J37" i="2"/>
  <c r="J71" i="2"/>
  <c r="J72" i="2" s="1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27" i="2" l="1"/>
  <c r="I27" i="2" s="1"/>
  <c r="J27" i="2" s="1"/>
  <c r="J32" i="2" s="1"/>
  <c r="J66" i="2"/>
  <c r="J43" i="2"/>
  <c r="J74" i="2" l="1"/>
</calcChain>
</file>

<file path=xl/sharedStrings.xml><?xml version="1.0" encoding="utf-8"?>
<sst xmlns="http://schemas.openxmlformats.org/spreadsheetml/2006/main" count="73" uniqueCount="65">
  <si>
    <t>Columna1</t>
  </si>
  <si>
    <t>Mòdul FP grau bàsic o mitjà relacionat funcions del lloc</t>
  </si>
  <si>
    <t>Certificat professionalitat nivell 2 o superior relacionat funcions del lloc</t>
  </si>
  <si>
    <t>Mòdul FP grau superior relacionat funcions del lloc</t>
  </si>
  <si>
    <t>Grau Universitari o equivalent relacionat funcions del lloc</t>
  </si>
  <si>
    <t>CONVOCATÒRIA 10/25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</si>
  <si>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</si>
  <si>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</si>
  <si>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</si>
  <si>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</si>
  <si>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</si>
  <si>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</si>
  <si>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</si>
  <si>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PROFESSIONAL (màx. 6,00 punts entre tots els apartats)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</si>
  <si>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</si>
  <si>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</si>
  <si>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</si>
  <si>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</si>
  <si>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</si>
  <si>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</si>
  <si>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</si>
  <si>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</si>
  <si>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</si>
  <si>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</si>
  <si>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</si>
  <si>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</si>
  <si>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</si>
  <si>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</si>
  <si>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</si>
  <si>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</si>
  <si>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TOTAL EXPERIÈNCIA PROFESSIONAL (màxim 6,00 punts)</t>
  </si>
  <si>
    <t>APTITUDS PER AL LLOC (màx. 4,00 punts entre tots els apartats)</t>
  </si>
  <si>
    <t xml:space="preserve"> </t>
  </si>
  <si>
    <t>TITULACIÓ ACADÈMICA (màx. 4,00 punts)</t>
  </si>
  <si>
    <t>Qualsevol titulació acadèmica oficial i reconeguda de la família professional relacionada amb les funcions del lloc</t>
  </si>
  <si>
    <t>TOTAL TITULACIONS</t>
  </si>
  <si>
    <r>
      <rPr>
        <b/>
        <sz val="11"/>
        <rFont val="Calibri"/>
        <family val="2"/>
        <charset val="1"/>
      </rP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2,00 punts</t>
    </r>
    <r>
      <rPr>
        <sz val="11"/>
        <rFont val="Calibri"/>
        <family val="2"/>
        <charset val="1"/>
      </rPr>
      <t>) Es valorarà la realització de cursos de formació ocupacional de la Conselleria o INEM relacionats amb la convocatòria, així com altres emesos per IVAP, organisme oficial, universitat, col·legi professional, homologats</t>
    </r>
  </si>
  <si>
    <t>DENOMINACIÓ DEL CURS</t>
  </si>
  <si>
    <t>ENTITAT CONVOCANT</t>
  </si>
  <si>
    <t>HORES</t>
  </si>
  <si>
    <t>15 a 24 hores</t>
  </si>
  <si>
    <t>25 a 49 hores</t>
  </si>
  <si>
    <t>50 a 74 hores</t>
  </si>
  <si>
    <t>75 a 99 hores</t>
  </si>
  <si>
    <t>100 o més hores</t>
  </si>
  <si>
    <t>TOTAL</t>
  </si>
  <si>
    <t>CONEIXEMENTS DE VALENCIÀ (màx. 1,50 p.)</t>
  </si>
  <si>
    <t>A2</t>
  </si>
  <si>
    <t>IDIOMA</t>
  </si>
  <si>
    <t>NIVELL</t>
  </si>
  <si>
    <t>B1</t>
  </si>
  <si>
    <t>VALENCIÀ</t>
  </si>
  <si>
    <t>C1</t>
  </si>
  <si>
    <t>TOTAL VALENCIÀ</t>
  </si>
  <si>
    <t>C2</t>
  </si>
  <si>
    <t>TOTAL CONCURS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</si>
  <si>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</si>
  <si>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</si>
  <si>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</si>
  <si>
    <t>OFERTA GENÈRICA URGENT ARQUITECTE/A TÈCNIC/A</t>
  </si>
  <si>
    <t>4614/2025</t>
  </si>
  <si>
    <t>Grau Universitari o equivalent</t>
  </si>
  <si>
    <t>Màster de 60 o més ECTS</t>
  </si>
  <si>
    <t>Postgrau de 30 o més ECTS</t>
  </si>
  <si>
    <t>Activitats relacionades amb Arquitecte/a Tècnic/a  (0,10/mes complet)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</si>
</sst>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9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b/>
      <sz val="11"/>
      <name val="Arial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vertAlign val="superscript"/>
      <sz val="14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sz val="12"/>
      <name val="Calibri"/>
      <family val="2"/>
      <charset val="1"/>
    </font>
    <font>
      <b/>
      <sz val="9"/>
      <name val="Arial"/>
      <family val="2"/>
      <charset val="1"/>
    </font>
    <font>
      <sz val="12"/>
      <color rgb="FFFF0000"/>
      <name val="Calibri"/>
      <family val="2"/>
      <charset val="1"/>
    </font>
    <font>
      <b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B2B2B2"/>
        <bgColor rgb="FFC0C0C0"/>
      </patternFill>
    </fill>
    <fill>
      <patternFill patternType="solid">
        <fgColor rgb="FFDDDDDD"/>
        <bgColor rgb="FFD9D9D9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155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166" fontId="3" fillId="0" borderId="15" xfId="1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2" fontId="4" fillId="2" borderId="19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2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15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2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2" fontId="11" fillId="0" borderId="3" xfId="0" applyNumberFormat="1" applyFont="1" applyBorder="1" applyAlignment="1">
      <alignment horizontal="right" vertical="center"/>
    </xf>
    <xf numFmtId="2" fontId="14" fillId="2" borderId="3" xfId="0" applyNumberFormat="1" applyFont="1" applyFill="1" applyBorder="1" applyAlignment="1">
      <alignment vertical="center"/>
    </xf>
    <xf numFmtId="0" fontId="15" fillId="0" borderId="20" xfId="0" applyFont="1" applyBorder="1" applyAlignment="1">
      <alignment vertical="center"/>
    </xf>
    <xf numFmtId="2" fontId="11" fillId="0" borderId="0" xfId="0" applyNumberFormat="1" applyFont="1" applyAlignment="1">
      <alignment horizontal="right" vertical="center"/>
    </xf>
    <xf numFmtId="2" fontId="11" fillId="0" borderId="13" xfId="0" applyNumberFormat="1" applyFont="1" applyBorder="1" applyAlignment="1">
      <alignment vertical="center"/>
    </xf>
    <xf numFmtId="2" fontId="11" fillId="0" borderId="19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2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8" fillId="0" borderId="3" xfId="0" applyNumberFormat="1" applyFont="1" applyBorder="1" applyAlignment="1">
      <alignment horizontal="right" vertical="center"/>
    </xf>
    <xf numFmtId="2" fontId="8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2" fontId="11" fillId="6" borderId="19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16" fillId="6" borderId="21" xfId="0" applyFont="1" applyFill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67" fontId="3" fillId="0" borderId="16" xfId="0" applyNumberFormat="1" applyFont="1" applyBorder="1" applyAlignment="1" applyProtection="1">
      <alignment vertical="center"/>
      <protection locked="0"/>
    </xf>
    <xf numFmtId="1" fontId="3" fillId="0" borderId="3" xfId="0" applyNumberFormat="1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24" fillId="0" borderId="3" xfId="0" applyNumberFormat="1" applyFont="1" applyBorder="1" applyAlignment="1">
      <alignment horizontal="right" vertical="center"/>
    </xf>
    <xf numFmtId="2" fontId="24" fillId="2" borderId="3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" fillId="0" borderId="7" xfId="0" applyFont="1" applyBorder="1" applyAlignment="1" applyProtection="1">
      <alignment vertical="center"/>
      <protection locked="0"/>
    </xf>
    <xf numFmtId="0" fontId="18" fillId="0" borderId="0" xfId="0" applyFont="1" applyAlignment="1">
      <alignment vertical="center" wrapText="1"/>
    </xf>
    <xf numFmtId="2" fontId="18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2" fontId="18" fillId="0" borderId="13" xfId="0" applyNumberFormat="1" applyFont="1" applyBorder="1" applyAlignment="1">
      <alignment vertical="center"/>
    </xf>
    <xf numFmtId="0" fontId="27" fillId="9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1" fillId="0" borderId="29" xfId="0" applyFont="1" applyBorder="1" applyAlignment="1">
      <alignment vertical="center" wrapText="1"/>
    </xf>
    <xf numFmtId="0" fontId="5" fillId="2" borderId="3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1" fontId="3" fillId="0" borderId="33" xfId="0" applyNumberFormat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3" fillId="0" borderId="36" xfId="0" applyFont="1" applyBorder="1" applyAlignment="1">
      <alignment horizontal="right" vertical="center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28" fillId="9" borderId="1" xfId="0" applyFont="1" applyFill="1" applyBorder="1" applyAlignment="1">
      <alignment horizontal="center" vertical="center" wrapText="1"/>
    </xf>
    <xf numFmtId="2" fontId="28" fillId="9" borderId="1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justify" vertical="center" wrapText="1"/>
    </xf>
    <xf numFmtId="0" fontId="24" fillId="7" borderId="3" xfId="0" applyFont="1" applyFill="1" applyBorder="1" applyAlignment="1">
      <alignment horizontal="left" vertical="center"/>
    </xf>
    <xf numFmtId="0" fontId="8" fillId="8" borderId="2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8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</cellXfs>
  <cellStyles count="4">
    <cellStyle name="Euro" xfId="2" xr:uid="{00000000-0005-0000-0000-000006000000}"/>
    <cellStyle name="Normal" xfId="0" builtinId="0"/>
    <cellStyle name="Normal 3" xfId="3" xr:uid="{00000000-0005-0000-0000-000007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_1" displayName="Tabla1_1" ref="A1:A5" totalsRowShown="0">
  <autoFilter ref="A1:A5" xr:uid="{00000000-0009-0000-0100-000001000000}"/>
  <tableColumns count="1">
    <tableColumn id="1" xr3:uid="{00000000-0010-0000-0000-000001000000}" name="Columna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zoomScaleNormal="100" workbookViewId="0"/>
  </sheetViews>
  <sheetFormatPr baseColWidth="10" defaultColWidth="10.5703125" defaultRowHeight="12.75" x14ac:dyDescent="0.2"/>
  <cols>
    <col min="1" max="1" width="58.710937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82"/>
  <sheetViews>
    <sheetView showGridLines="0" tabSelected="1" zoomScaleNormal="100" workbookViewId="0">
      <selection activeCell="G47" sqref="G47"/>
    </sheetView>
  </sheetViews>
  <sheetFormatPr baseColWidth="10" defaultColWidth="11.42578125" defaultRowHeight="12.75" x14ac:dyDescent="0.2"/>
  <cols>
    <col min="1" max="1" width="3.85546875" style="3" customWidth="1"/>
    <col min="2" max="2" width="20.28515625" style="4" customWidth="1"/>
    <col min="3" max="3" width="15.5703125" style="4" customWidth="1"/>
    <col min="4" max="4" width="14.28515625" style="4" customWidth="1"/>
    <col min="5" max="5" width="8.85546875" style="4" customWidth="1"/>
    <col min="6" max="6" width="9.28515625" style="4" customWidth="1"/>
    <col min="7" max="7" width="8.140625" style="4" customWidth="1"/>
    <col min="8" max="8" width="6.7109375" style="5" customWidth="1"/>
    <col min="9" max="9" width="6.42578125" style="6" customWidth="1"/>
    <col min="10" max="10" width="5.7109375" style="7" customWidth="1"/>
    <col min="11" max="11" width="3.5703125" style="7" customWidth="1"/>
    <col min="12" max="12" width="12.28515625" style="4" hidden="1" customWidth="1"/>
    <col min="13" max="13" width="39" style="4" hidden="1" customWidth="1"/>
    <col min="14" max="14" width="32" style="4" customWidth="1"/>
    <col min="15" max="22" width="11.42578125" style="4"/>
    <col min="23" max="1024" width="11.42578125" style="3"/>
  </cols>
  <sheetData>
    <row r="1" spans="1:22" ht="7.5" customHeight="1" x14ac:dyDescent="0.2"/>
    <row r="2" spans="1:22" ht="25.9" customHeight="1" x14ac:dyDescent="0.2">
      <c r="B2" s="8" t="s">
        <v>5</v>
      </c>
      <c r="C2" s="152" t="s">
        <v>59</v>
      </c>
      <c r="D2" s="152"/>
      <c r="E2" s="152"/>
      <c r="F2" s="152"/>
      <c r="G2" s="9" t="s">
        <v>6</v>
      </c>
      <c r="H2" s="135" t="s">
        <v>60</v>
      </c>
      <c r="I2" s="135"/>
    </row>
    <row r="3" spans="1:22" ht="12" customHeight="1" x14ac:dyDescent="0.2"/>
    <row r="4" spans="1:22" x14ac:dyDescent="0.2">
      <c r="B4" s="10" t="s">
        <v>7</v>
      </c>
      <c r="C4" s="11"/>
      <c r="D4" s="11"/>
      <c r="E4" s="11"/>
      <c r="F4" s="153"/>
      <c r="G4" s="153"/>
    </row>
    <row r="5" spans="1:22" x14ac:dyDescent="0.2">
      <c r="B5" s="12" t="s">
        <v>8</v>
      </c>
      <c r="C5" s="13" t="s">
        <v>9</v>
      </c>
      <c r="D5" s="154" t="s">
        <v>10</v>
      </c>
      <c r="E5" s="154"/>
      <c r="F5" s="136" t="s">
        <v>11</v>
      </c>
      <c r="G5" s="136"/>
    </row>
    <row r="6" spans="1:22" ht="15" customHeight="1" x14ac:dyDescent="0.2">
      <c r="B6" s="14"/>
      <c r="C6" s="15"/>
      <c r="D6" s="149"/>
      <c r="E6" s="149"/>
      <c r="F6" s="135"/>
      <c r="G6" s="135"/>
    </row>
    <row r="7" spans="1:22" x14ac:dyDescent="0.2">
      <c r="B7" s="16" t="s">
        <v>12</v>
      </c>
      <c r="C7" s="11"/>
      <c r="D7" s="11"/>
      <c r="E7" s="11"/>
      <c r="F7" s="17"/>
    </row>
    <row r="8" spans="1:22" s="18" customFormat="1" ht="15" x14ac:dyDescent="0.2">
      <c r="A8" s="3"/>
      <c r="B8" s="146" t="s">
        <v>13</v>
      </c>
      <c r="C8" s="146"/>
      <c r="D8" s="146"/>
      <c r="E8" s="146"/>
      <c r="F8" s="146"/>
      <c r="G8" s="146"/>
      <c r="H8" s="146"/>
      <c r="I8" s="146"/>
      <c r="J8" s="146"/>
      <c r="K8" s="146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7.45" customHeight="1" x14ac:dyDescent="0.2">
      <c r="B9" s="150" t="s">
        <v>64</v>
      </c>
      <c r="C9" s="150"/>
      <c r="D9" s="150"/>
      <c r="E9" s="150"/>
      <c r="F9" s="150"/>
      <c r="G9" s="150"/>
      <c r="H9" s="150"/>
      <c r="I9" s="150"/>
      <c r="J9" s="150"/>
      <c r="K9" s="150"/>
    </row>
    <row r="10" spans="1:22" ht="21.6" customHeight="1" x14ac:dyDescent="0.2">
      <c r="A10" s="19" t="s">
        <v>14</v>
      </c>
      <c r="B10" s="2" t="s">
        <v>15</v>
      </c>
      <c r="C10" s="2" t="s">
        <v>16</v>
      </c>
      <c r="D10" s="2" t="s">
        <v>17</v>
      </c>
      <c r="E10" s="20" t="s">
        <v>18</v>
      </c>
      <c r="F10" s="2" t="s">
        <v>19</v>
      </c>
      <c r="G10" s="2" t="s">
        <v>20</v>
      </c>
      <c r="H10" s="21" t="s">
        <v>21</v>
      </c>
      <c r="I10" s="22" t="s">
        <v>22</v>
      </c>
      <c r="J10" s="23" t="s">
        <v>23</v>
      </c>
      <c r="K10" s="24" t="s">
        <v>24</v>
      </c>
      <c r="L10" s="25"/>
    </row>
    <row r="11" spans="1:22" ht="6.75" hidden="1" customHeight="1" x14ac:dyDescent="0.2">
      <c r="A11" s="26"/>
      <c r="B11" s="27"/>
      <c r="C11" s="27"/>
      <c r="D11" s="27"/>
      <c r="E11" s="28"/>
      <c r="F11" s="29"/>
      <c r="G11" s="30"/>
      <c r="H11" s="31"/>
      <c r="I11" s="32"/>
      <c r="J11" s="33"/>
      <c r="K11" s="34"/>
      <c r="L11" s="25"/>
    </row>
    <row r="12" spans="1:22" ht="15" customHeight="1" x14ac:dyDescent="0.2">
      <c r="A12" s="35"/>
      <c r="B12" s="36"/>
      <c r="C12" s="36"/>
      <c r="D12" s="36"/>
      <c r="E12" s="37"/>
      <c r="F12" s="38"/>
      <c r="G12" s="39"/>
      <c r="H12" s="31">
        <f t="shared" ref="H12:H26" si="0">((((G12-F12+1)))*E12)</f>
        <v>0</v>
      </c>
      <c r="I12" s="40"/>
      <c r="J12" s="41"/>
      <c r="K12" s="34"/>
      <c r="L12" s="25"/>
    </row>
    <row r="13" spans="1:22" ht="15" customHeight="1" x14ac:dyDescent="0.2">
      <c r="A13" s="35"/>
      <c r="B13" s="36"/>
      <c r="C13" s="36"/>
      <c r="D13" s="36"/>
      <c r="E13" s="37"/>
      <c r="F13" s="38"/>
      <c r="G13" s="39"/>
      <c r="H13" s="31">
        <f t="shared" si="0"/>
        <v>0</v>
      </c>
      <c r="I13" s="40"/>
      <c r="J13" s="41"/>
      <c r="K13" s="34"/>
      <c r="L13" s="25"/>
    </row>
    <row r="14" spans="1:22" ht="15" customHeight="1" x14ac:dyDescent="0.2">
      <c r="A14" s="35"/>
      <c r="B14" s="36"/>
      <c r="C14" s="36"/>
      <c r="D14" s="36"/>
      <c r="E14" s="37"/>
      <c r="F14" s="38"/>
      <c r="G14" s="39"/>
      <c r="H14" s="31">
        <f t="shared" si="0"/>
        <v>0</v>
      </c>
      <c r="I14" s="40"/>
      <c r="J14" s="41"/>
      <c r="K14" s="34"/>
      <c r="L14" s="25"/>
    </row>
    <row r="15" spans="1:22" ht="15" customHeight="1" x14ac:dyDescent="0.2">
      <c r="A15" s="35"/>
      <c r="B15" s="36"/>
      <c r="C15" s="36"/>
      <c r="D15" s="36"/>
      <c r="E15" s="37"/>
      <c r="F15" s="38"/>
      <c r="G15" s="39"/>
      <c r="H15" s="31">
        <f t="shared" si="0"/>
        <v>0</v>
      </c>
      <c r="I15" s="40"/>
      <c r="J15" s="41"/>
      <c r="K15" s="34"/>
      <c r="L15" s="25"/>
    </row>
    <row r="16" spans="1:22" ht="15" customHeight="1" x14ac:dyDescent="0.2">
      <c r="A16" s="35"/>
      <c r="B16" s="36"/>
      <c r="C16" s="36"/>
      <c r="D16" s="36"/>
      <c r="E16" s="37"/>
      <c r="F16" s="38"/>
      <c r="G16" s="39"/>
      <c r="H16" s="31">
        <f t="shared" si="0"/>
        <v>0</v>
      </c>
      <c r="I16" s="40"/>
      <c r="J16" s="41"/>
      <c r="K16" s="34"/>
      <c r="L16" s="25"/>
    </row>
    <row r="17" spans="1:22" ht="15" customHeight="1" x14ac:dyDescent="0.2">
      <c r="A17" s="35"/>
      <c r="B17" s="36"/>
      <c r="C17" s="36"/>
      <c r="D17" s="36"/>
      <c r="E17" s="37"/>
      <c r="F17" s="38"/>
      <c r="G17" s="39"/>
      <c r="H17" s="42">
        <f t="shared" si="0"/>
        <v>0</v>
      </c>
      <c r="I17" s="40"/>
      <c r="J17" s="41"/>
      <c r="K17" s="34"/>
    </row>
    <row r="18" spans="1:22" ht="15" customHeight="1" x14ac:dyDescent="0.2">
      <c r="A18" s="35"/>
      <c r="B18" s="36"/>
      <c r="C18" s="36"/>
      <c r="D18" s="36"/>
      <c r="E18" s="37"/>
      <c r="F18" s="38"/>
      <c r="G18" s="39"/>
      <c r="H18" s="42">
        <f t="shared" si="0"/>
        <v>0</v>
      </c>
      <c r="I18" s="43"/>
      <c r="J18" s="41"/>
      <c r="K18" s="34"/>
    </row>
    <row r="19" spans="1:22" ht="15" customHeight="1" x14ac:dyDescent="0.2">
      <c r="A19" s="35"/>
      <c r="B19" s="36"/>
      <c r="C19" s="36"/>
      <c r="D19" s="36"/>
      <c r="E19" s="37"/>
      <c r="F19" s="38"/>
      <c r="G19" s="39"/>
      <c r="H19" s="42">
        <f t="shared" si="0"/>
        <v>0</v>
      </c>
      <c r="I19" s="43"/>
      <c r="J19" s="41"/>
      <c r="K19" s="34"/>
    </row>
    <row r="20" spans="1:22" ht="15" customHeight="1" x14ac:dyDescent="0.2">
      <c r="A20" s="35"/>
      <c r="B20" s="36"/>
      <c r="C20" s="36"/>
      <c r="D20" s="36"/>
      <c r="E20" s="37"/>
      <c r="F20" s="38"/>
      <c r="G20" s="39"/>
      <c r="H20" s="42">
        <f t="shared" si="0"/>
        <v>0</v>
      </c>
      <c r="I20" s="43"/>
      <c r="J20" s="41"/>
      <c r="K20" s="34"/>
    </row>
    <row r="21" spans="1:22" ht="15" customHeight="1" x14ac:dyDescent="0.2">
      <c r="A21" s="35"/>
      <c r="B21" s="36"/>
      <c r="C21" s="36"/>
      <c r="D21" s="36"/>
      <c r="E21" s="37"/>
      <c r="F21" s="38"/>
      <c r="G21" s="39"/>
      <c r="H21" s="42">
        <f t="shared" si="0"/>
        <v>0</v>
      </c>
      <c r="I21" s="43"/>
      <c r="J21" s="41"/>
      <c r="K21" s="34"/>
    </row>
    <row r="22" spans="1:22" ht="15" customHeight="1" x14ac:dyDescent="0.2">
      <c r="A22" s="35"/>
      <c r="B22" s="36"/>
      <c r="C22" s="36"/>
      <c r="D22" s="36"/>
      <c r="E22" s="37"/>
      <c r="F22" s="38"/>
      <c r="G22" s="39"/>
      <c r="H22" s="42">
        <f t="shared" si="0"/>
        <v>0</v>
      </c>
      <c r="I22" s="43"/>
      <c r="J22" s="41"/>
      <c r="K22" s="34"/>
    </row>
    <row r="23" spans="1:22" ht="15" customHeight="1" x14ac:dyDescent="0.2">
      <c r="A23" s="35"/>
      <c r="B23" s="36"/>
      <c r="C23" s="36"/>
      <c r="D23" s="36"/>
      <c r="E23" s="37"/>
      <c r="F23" s="38"/>
      <c r="G23" s="39"/>
      <c r="H23" s="42">
        <f t="shared" si="0"/>
        <v>0</v>
      </c>
      <c r="I23" s="43"/>
      <c r="J23" s="41"/>
      <c r="K23" s="34"/>
    </row>
    <row r="24" spans="1:22" ht="15" customHeight="1" x14ac:dyDescent="0.2">
      <c r="A24" s="35"/>
      <c r="B24" s="36"/>
      <c r="C24" s="36"/>
      <c r="D24" s="36"/>
      <c r="E24" s="37"/>
      <c r="F24" s="38"/>
      <c r="G24" s="39"/>
      <c r="H24" s="42">
        <f t="shared" si="0"/>
        <v>0</v>
      </c>
      <c r="I24" s="43"/>
      <c r="J24" s="41"/>
      <c r="K24" s="34"/>
    </row>
    <row r="25" spans="1:22" ht="15" customHeight="1" x14ac:dyDescent="0.2">
      <c r="A25" s="35"/>
      <c r="B25" s="36"/>
      <c r="C25" s="36"/>
      <c r="D25" s="36"/>
      <c r="E25" s="37"/>
      <c r="F25" s="38"/>
      <c r="G25" s="39"/>
      <c r="H25" s="42">
        <f t="shared" si="0"/>
        <v>0</v>
      </c>
      <c r="I25" s="43"/>
      <c r="J25" s="41"/>
      <c r="K25" s="34"/>
    </row>
    <row r="26" spans="1:22" ht="15" customHeight="1" x14ac:dyDescent="0.2">
      <c r="A26" s="35"/>
      <c r="B26" s="36"/>
      <c r="C26" s="36"/>
      <c r="D26" s="36"/>
      <c r="E26" s="37"/>
      <c r="F26" s="38"/>
      <c r="G26" s="39"/>
      <c r="H26" s="42">
        <f t="shared" si="0"/>
        <v>0</v>
      </c>
      <c r="I26" s="43"/>
      <c r="J26" s="41"/>
      <c r="K26" s="34"/>
    </row>
    <row r="27" spans="1:22" ht="15" customHeight="1" x14ac:dyDescent="0.2">
      <c r="A27" s="151" t="s">
        <v>25</v>
      </c>
      <c r="B27" s="151"/>
      <c r="C27" s="151"/>
      <c r="D27" s="151"/>
      <c r="E27" s="151"/>
      <c r="F27" s="151"/>
      <c r="G27" s="151"/>
      <c r="H27" s="44">
        <f>SUM(H11:H26)</f>
        <v>0</v>
      </c>
      <c r="I27" s="45" t="str">
        <f>IF(H27&gt;=30,H27/30,"0")</f>
        <v>0</v>
      </c>
      <c r="J27" s="46">
        <f>IF(I27&lt;1,"0",(ROUNDDOWN(I27,0))*0.1)</f>
        <v>0</v>
      </c>
      <c r="K27" s="47"/>
    </row>
    <row r="28" spans="1:22" s="18" customFormat="1" ht="15" customHeight="1" x14ac:dyDescent="0.2">
      <c r="A28" s="48"/>
      <c r="B28" s="48"/>
      <c r="C28" s="48"/>
      <c r="D28" s="48"/>
      <c r="E28" s="48"/>
      <c r="F28" s="48"/>
      <c r="G28" s="147" t="s">
        <v>26</v>
      </c>
      <c r="H28" s="147"/>
      <c r="I28" s="147"/>
      <c r="J28" s="49">
        <f>IF(SUM(J10:J27)&gt;6,"6,00",SUM(J10:J27))</f>
        <v>0</v>
      </c>
      <c r="K28" s="5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s="18" customFormat="1" ht="13.5" customHeight="1" x14ac:dyDescent="0.2">
      <c r="A29" s="3"/>
      <c r="B29" s="51" t="s">
        <v>27</v>
      </c>
      <c r="C29" s="4"/>
      <c r="D29" s="4"/>
      <c r="E29" s="4"/>
      <c r="F29" s="4"/>
      <c r="G29" s="148"/>
      <c r="H29" s="148"/>
      <c r="I29" s="148"/>
      <c r="J29" s="52"/>
      <c r="K29" s="5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s="18" customFormat="1" ht="15" customHeight="1" x14ac:dyDescent="0.2">
      <c r="A30" s="3"/>
      <c r="B30" s="51" t="s">
        <v>28</v>
      </c>
      <c r="C30" s="4"/>
      <c r="D30" s="4"/>
      <c r="E30" s="4"/>
      <c r="F30" s="4"/>
      <c r="G30" s="1"/>
      <c r="H30" s="1"/>
      <c r="I30" s="1"/>
      <c r="J30" s="52"/>
      <c r="K30" s="5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18" customFormat="1" ht="17.45" customHeight="1" x14ac:dyDescent="0.2">
      <c r="A31" s="3"/>
      <c r="B31" s="55" t="s">
        <v>29</v>
      </c>
      <c r="C31" s="56"/>
      <c r="D31" s="56"/>
      <c r="E31" s="56"/>
      <c r="F31" s="56"/>
      <c r="G31" s="57"/>
      <c r="H31" s="57"/>
      <c r="I31" s="57"/>
      <c r="J31" s="58"/>
      <c r="K31" s="59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60" customFormat="1" ht="17.25" customHeight="1" x14ac:dyDescent="0.2">
      <c r="B32" s="61"/>
      <c r="C32" s="144" t="s">
        <v>30</v>
      </c>
      <c r="D32" s="144"/>
      <c r="E32" s="144"/>
      <c r="F32" s="144"/>
      <c r="G32" s="144"/>
      <c r="H32" s="144"/>
      <c r="I32" s="144"/>
      <c r="J32" s="62">
        <f>J28</f>
        <v>0</v>
      </c>
      <c r="K32" s="63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s="60" customFormat="1" ht="17.25" customHeight="1" x14ac:dyDescent="0.2">
      <c r="B33" s="61"/>
      <c r="C33" s="145"/>
      <c r="D33" s="145"/>
      <c r="E33" s="145"/>
      <c r="F33" s="145"/>
      <c r="G33" s="145"/>
      <c r="H33" s="145"/>
      <c r="I33" s="145"/>
      <c r="J33" s="145"/>
      <c r="K33" s="145"/>
      <c r="L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s="18" customFormat="1" ht="23.1" customHeight="1" x14ac:dyDescent="0.2">
      <c r="A34" s="3"/>
      <c r="B34" s="146" t="s">
        <v>31</v>
      </c>
      <c r="C34" s="146"/>
      <c r="D34" s="146"/>
      <c r="E34" s="146"/>
      <c r="F34" s="146"/>
      <c r="G34" s="146"/>
      <c r="H34" s="146"/>
      <c r="I34" s="146"/>
      <c r="J34" s="146"/>
      <c r="K34" s="146"/>
      <c r="L34" s="4"/>
      <c r="N34" s="4"/>
      <c r="O34" s="4" t="s">
        <v>32</v>
      </c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64"/>
      <c r="B35" s="141" t="s">
        <v>33</v>
      </c>
      <c r="C35" s="141"/>
      <c r="D35" s="141"/>
      <c r="E35" s="141"/>
      <c r="F35" s="141"/>
      <c r="G35" s="141"/>
      <c r="H35" s="141"/>
      <c r="I35" s="141"/>
      <c r="J35" s="141"/>
      <c r="K35" s="141"/>
      <c r="O35" s="4" t="s">
        <v>32</v>
      </c>
    </row>
    <row r="36" spans="1:22" ht="25.35" customHeight="1" x14ac:dyDescent="0.2">
      <c r="A36" s="65" t="s">
        <v>14</v>
      </c>
      <c r="B36" s="142" t="s">
        <v>34</v>
      </c>
      <c r="C36" s="142"/>
      <c r="D36" s="142"/>
      <c r="E36" s="142"/>
      <c r="F36" s="142"/>
      <c r="G36" s="142"/>
      <c r="H36" s="142"/>
      <c r="I36" s="142"/>
      <c r="J36" s="142"/>
      <c r="K36" s="142"/>
    </row>
    <row r="37" spans="1:22" ht="16.899999999999999" customHeight="1" x14ac:dyDescent="0.2">
      <c r="A37" s="66"/>
      <c r="B37" s="137"/>
      <c r="C37" s="138"/>
      <c r="D37" s="138"/>
      <c r="E37" s="139"/>
      <c r="F37" s="143"/>
      <c r="G37" s="143"/>
      <c r="H37" s="143"/>
      <c r="I37" s="143"/>
      <c r="J37" s="68" t="b">
        <f>IF(B37="Grau Universitari o equivalent","2,00",IF(B37="Màster de 60 o més ECTS","1,50",IF(B37="Postgrau de 30 o més ECTS","1,00")))</f>
        <v>0</v>
      </c>
      <c r="K37" s="69"/>
    </row>
    <row r="38" spans="1:22" ht="16.899999999999999" customHeight="1" x14ac:dyDescent="0.2">
      <c r="A38" s="66"/>
      <c r="B38" s="137"/>
      <c r="C38" s="138"/>
      <c r="D38" s="138"/>
      <c r="E38" s="139"/>
      <c r="F38" s="67"/>
      <c r="G38" s="67"/>
      <c r="H38" s="67"/>
      <c r="I38" s="67"/>
      <c r="J38" s="68" t="b">
        <f t="shared" ref="J38:J42" si="1">IF(B38="Grau Universitari o equivalent","2,00",IF(B38="Màster de 60 o més ECTS","1,50",IF(B38="Postgrau de 30 o més ECTS","1,00")))</f>
        <v>0</v>
      </c>
      <c r="K38" s="69"/>
      <c r="M38" s="4" t="s">
        <v>61</v>
      </c>
    </row>
    <row r="39" spans="1:22" ht="16.899999999999999" customHeight="1" x14ac:dyDescent="0.2">
      <c r="A39" s="66"/>
      <c r="B39" s="137"/>
      <c r="C39" s="138"/>
      <c r="D39" s="138"/>
      <c r="E39" s="139"/>
      <c r="F39" s="67"/>
      <c r="G39" s="67"/>
      <c r="H39" s="67"/>
      <c r="I39" s="67"/>
      <c r="J39" s="68" t="b">
        <f t="shared" si="1"/>
        <v>0</v>
      </c>
      <c r="K39" s="69"/>
      <c r="M39" s="4" t="s">
        <v>62</v>
      </c>
    </row>
    <row r="40" spans="1:22" ht="15" customHeight="1" x14ac:dyDescent="0.2">
      <c r="A40" s="66"/>
      <c r="B40" s="137"/>
      <c r="C40" s="138"/>
      <c r="D40" s="138"/>
      <c r="E40" s="139"/>
      <c r="F40" s="70"/>
      <c r="G40" s="71"/>
      <c r="H40" s="72"/>
      <c r="I40" s="72"/>
      <c r="J40" s="68" t="b">
        <f t="shared" si="1"/>
        <v>0</v>
      </c>
      <c r="K40" s="69"/>
      <c r="M40" s="61" t="s">
        <v>63</v>
      </c>
    </row>
    <row r="41" spans="1:22" ht="15" customHeight="1" x14ac:dyDescent="0.2">
      <c r="A41" s="73"/>
      <c r="B41" s="137"/>
      <c r="C41" s="138"/>
      <c r="D41" s="138"/>
      <c r="E41" s="139"/>
      <c r="F41" s="70"/>
      <c r="G41" s="71"/>
      <c r="H41" s="72"/>
      <c r="I41" s="72"/>
      <c r="J41" s="68" t="b">
        <f t="shared" si="1"/>
        <v>0</v>
      </c>
      <c r="K41" s="69"/>
      <c r="M41" s="61"/>
    </row>
    <row r="42" spans="1:22" ht="15" customHeight="1" x14ac:dyDescent="0.2">
      <c r="A42" s="73"/>
      <c r="B42" s="137"/>
      <c r="C42" s="138"/>
      <c r="D42" s="138"/>
      <c r="E42" s="139"/>
      <c r="F42" s="70"/>
      <c r="G42" s="71"/>
      <c r="H42" s="72"/>
      <c r="I42" s="72"/>
      <c r="J42" s="68" t="b">
        <f t="shared" si="1"/>
        <v>0</v>
      </c>
      <c r="K42" s="69"/>
    </row>
    <row r="43" spans="1:22" ht="17.25" customHeight="1" x14ac:dyDescent="0.2">
      <c r="A43" s="74"/>
      <c r="B43" s="75"/>
      <c r="C43" s="76"/>
      <c r="D43" s="76"/>
      <c r="E43" s="76"/>
      <c r="F43" s="140" t="s">
        <v>35</v>
      </c>
      <c r="G43" s="140"/>
      <c r="H43" s="140"/>
      <c r="I43" s="140"/>
      <c r="J43" s="77">
        <f>IF((J37+J38+J39+J40+J41+J42)&gt;4,"4,00",(J37+J38+J39+J40+J41+J42))</f>
        <v>0</v>
      </c>
      <c r="K43" s="78"/>
    </row>
    <row r="44" spans="1:22" ht="17.25" customHeight="1" x14ac:dyDescent="0.2">
      <c r="A44" s="74"/>
      <c r="B44" s="79"/>
      <c r="C44" s="80"/>
      <c r="D44" s="80"/>
      <c r="E44" s="80"/>
      <c r="F44" s="80"/>
      <c r="G44" s="80"/>
      <c r="H44" s="80"/>
      <c r="I44" s="80"/>
      <c r="J44" s="80"/>
      <c r="K44" s="81"/>
    </row>
    <row r="45" spans="1:22" ht="38.65" customHeight="1" x14ac:dyDescent="0.2">
      <c r="B45" s="141" t="s">
        <v>36</v>
      </c>
      <c r="C45" s="141"/>
      <c r="D45" s="141"/>
      <c r="E45" s="141"/>
      <c r="F45" s="141"/>
      <c r="G45" s="141"/>
      <c r="H45" s="141"/>
      <c r="I45" s="141"/>
      <c r="J45" s="141"/>
      <c r="K45" s="141"/>
    </row>
    <row r="46" spans="1:22" ht="24.4" customHeight="1" x14ac:dyDescent="0.2">
      <c r="A46" s="65" t="s">
        <v>14</v>
      </c>
      <c r="B46" s="136" t="s">
        <v>37</v>
      </c>
      <c r="C46" s="136"/>
      <c r="D46" s="136"/>
      <c r="E46" s="136" t="s">
        <v>38</v>
      </c>
      <c r="F46" s="136"/>
      <c r="G46" s="82" t="s">
        <v>39</v>
      </c>
      <c r="H46" s="83"/>
      <c r="J46" s="84" t="s">
        <v>23</v>
      </c>
      <c r="K46" s="132" t="s">
        <v>24</v>
      </c>
    </row>
    <row r="47" spans="1:22" ht="15" x14ac:dyDescent="0.2">
      <c r="A47" s="85"/>
      <c r="B47" s="134"/>
      <c r="C47" s="134"/>
      <c r="D47" s="134"/>
      <c r="E47" s="135"/>
      <c r="F47" s="135"/>
      <c r="G47" s="86"/>
      <c r="J47" s="87" t="b">
        <f t="shared" ref="J47:J65" si="2">IF(G47="15 a 24 hores","0,10",IF(G47="25 a 49 hores","0,25",IF(G47="50 a 74 hores","0,50",IF(G47="75 a 99 hores","0,75",IF(G47="100 o més hores","1,00")))))</f>
        <v>0</v>
      </c>
      <c r="K47" s="132"/>
    </row>
    <row r="48" spans="1:22" ht="15" x14ac:dyDescent="0.2">
      <c r="A48" s="85"/>
      <c r="B48" s="134"/>
      <c r="C48" s="134"/>
      <c r="D48" s="134"/>
      <c r="E48" s="135"/>
      <c r="F48" s="135"/>
      <c r="G48" s="86"/>
      <c r="J48" s="87" t="b">
        <f t="shared" si="2"/>
        <v>0</v>
      </c>
      <c r="K48" s="47"/>
      <c r="L48" s="25"/>
      <c r="M48" s="4" t="s">
        <v>40</v>
      </c>
    </row>
    <row r="49" spans="1:13" ht="15" x14ac:dyDescent="0.2">
      <c r="A49" s="85"/>
      <c r="B49" s="134"/>
      <c r="C49" s="134"/>
      <c r="D49" s="134"/>
      <c r="E49" s="135"/>
      <c r="F49" s="135"/>
      <c r="G49" s="86"/>
      <c r="J49" s="87" t="b">
        <f t="shared" si="2"/>
        <v>0</v>
      </c>
      <c r="K49" s="47"/>
      <c r="M49" s="4" t="s">
        <v>41</v>
      </c>
    </row>
    <row r="50" spans="1:13" ht="15" x14ac:dyDescent="0.2">
      <c r="A50" s="85"/>
      <c r="B50" s="134"/>
      <c r="C50" s="134"/>
      <c r="D50" s="134"/>
      <c r="E50" s="135"/>
      <c r="F50" s="135"/>
      <c r="G50" s="86"/>
      <c r="J50" s="87" t="b">
        <f t="shared" si="2"/>
        <v>0</v>
      </c>
      <c r="K50" s="47"/>
      <c r="M50" s="4" t="s">
        <v>42</v>
      </c>
    </row>
    <row r="51" spans="1:13" ht="15" x14ac:dyDescent="0.2">
      <c r="A51" s="85"/>
      <c r="B51" s="134"/>
      <c r="C51" s="134"/>
      <c r="D51" s="134"/>
      <c r="E51" s="135"/>
      <c r="F51" s="135"/>
      <c r="G51" s="86"/>
      <c r="J51" s="87" t="b">
        <f t="shared" si="2"/>
        <v>0</v>
      </c>
      <c r="K51" s="47"/>
      <c r="M51" s="4" t="s">
        <v>43</v>
      </c>
    </row>
    <row r="52" spans="1:13" ht="15" x14ac:dyDescent="0.2">
      <c r="A52" s="85"/>
      <c r="B52" s="134"/>
      <c r="C52" s="134"/>
      <c r="D52" s="134"/>
      <c r="E52" s="135"/>
      <c r="F52" s="135"/>
      <c r="G52" s="86"/>
      <c r="J52" s="87" t="b">
        <f t="shared" si="2"/>
        <v>0</v>
      </c>
      <c r="K52" s="47"/>
      <c r="M52" s="4" t="s">
        <v>44</v>
      </c>
    </row>
    <row r="53" spans="1:13" ht="15" x14ac:dyDescent="0.2">
      <c r="A53" s="85"/>
      <c r="B53" s="134"/>
      <c r="C53" s="134"/>
      <c r="D53" s="134"/>
      <c r="E53" s="135"/>
      <c r="F53" s="135"/>
      <c r="G53" s="86"/>
      <c r="J53" s="87" t="b">
        <f t="shared" si="2"/>
        <v>0</v>
      </c>
      <c r="K53" s="47"/>
    </row>
    <row r="54" spans="1:13" ht="15" x14ac:dyDescent="0.2">
      <c r="A54" s="85"/>
      <c r="B54" s="134"/>
      <c r="C54" s="134"/>
      <c r="D54" s="134"/>
      <c r="E54" s="135"/>
      <c r="F54" s="135"/>
      <c r="G54" s="86"/>
      <c r="J54" s="87" t="b">
        <f t="shared" si="2"/>
        <v>0</v>
      </c>
      <c r="K54" s="47"/>
    </row>
    <row r="55" spans="1:13" ht="15" x14ac:dyDescent="0.2">
      <c r="A55" s="85"/>
      <c r="B55" s="134"/>
      <c r="C55" s="134"/>
      <c r="D55" s="134"/>
      <c r="E55" s="135"/>
      <c r="F55" s="135"/>
      <c r="G55" s="86"/>
      <c r="J55" s="87" t="b">
        <f t="shared" si="2"/>
        <v>0</v>
      </c>
      <c r="K55" s="47"/>
    </row>
    <row r="56" spans="1:13" ht="15" x14ac:dyDescent="0.2">
      <c r="A56" s="85"/>
      <c r="B56" s="134"/>
      <c r="C56" s="134"/>
      <c r="D56" s="134"/>
      <c r="E56" s="135"/>
      <c r="F56" s="135"/>
      <c r="G56" s="86"/>
      <c r="J56" s="87" t="b">
        <f t="shared" si="2"/>
        <v>0</v>
      </c>
      <c r="K56" s="47"/>
    </row>
    <row r="57" spans="1:13" ht="15" x14ac:dyDescent="0.2">
      <c r="A57" s="85"/>
      <c r="B57" s="134"/>
      <c r="C57" s="134"/>
      <c r="D57" s="134"/>
      <c r="E57" s="135"/>
      <c r="F57" s="135"/>
      <c r="G57" s="86"/>
      <c r="J57" s="87" t="b">
        <f t="shared" si="2"/>
        <v>0</v>
      </c>
      <c r="K57" s="47"/>
    </row>
    <row r="58" spans="1:13" ht="15" x14ac:dyDescent="0.2">
      <c r="A58" s="85"/>
      <c r="B58" s="134"/>
      <c r="C58" s="134"/>
      <c r="D58" s="134"/>
      <c r="E58" s="135"/>
      <c r="F58" s="135"/>
      <c r="G58" s="86"/>
      <c r="J58" s="87" t="b">
        <f t="shared" si="2"/>
        <v>0</v>
      </c>
      <c r="K58" s="47"/>
    </row>
    <row r="59" spans="1:13" ht="15" customHeight="1" x14ac:dyDescent="0.2">
      <c r="A59" s="85"/>
      <c r="B59" s="134"/>
      <c r="C59" s="134"/>
      <c r="D59" s="134"/>
      <c r="E59" s="135"/>
      <c r="F59" s="135"/>
      <c r="G59" s="86"/>
      <c r="J59" s="87" t="b">
        <f t="shared" si="2"/>
        <v>0</v>
      </c>
      <c r="K59" s="47"/>
    </row>
    <row r="60" spans="1:13" ht="15" customHeight="1" x14ac:dyDescent="0.2">
      <c r="A60" s="85"/>
      <c r="B60" s="134"/>
      <c r="C60" s="134"/>
      <c r="D60" s="134"/>
      <c r="E60" s="135"/>
      <c r="F60" s="135"/>
      <c r="G60" s="86"/>
      <c r="J60" s="87" t="b">
        <f t="shared" si="2"/>
        <v>0</v>
      </c>
      <c r="K60" s="47"/>
    </row>
    <row r="61" spans="1:13" ht="15" customHeight="1" x14ac:dyDescent="0.2">
      <c r="A61" s="85"/>
      <c r="B61" s="134"/>
      <c r="C61" s="134"/>
      <c r="D61" s="134"/>
      <c r="E61" s="135"/>
      <c r="F61" s="135"/>
      <c r="G61" s="86"/>
      <c r="J61" s="87" t="b">
        <f t="shared" si="2"/>
        <v>0</v>
      </c>
      <c r="K61" s="47"/>
    </row>
    <row r="62" spans="1:13" ht="15" customHeight="1" x14ac:dyDescent="0.2">
      <c r="A62" s="85"/>
      <c r="B62" s="134"/>
      <c r="C62" s="134"/>
      <c r="D62" s="134"/>
      <c r="E62" s="135"/>
      <c r="F62" s="135"/>
      <c r="G62" s="86"/>
      <c r="J62" s="87" t="b">
        <f t="shared" si="2"/>
        <v>0</v>
      </c>
      <c r="K62" s="47"/>
    </row>
    <row r="63" spans="1:13" ht="15" customHeight="1" x14ac:dyDescent="0.2">
      <c r="A63" s="85"/>
      <c r="B63" s="134"/>
      <c r="C63" s="134"/>
      <c r="D63" s="134"/>
      <c r="E63" s="135"/>
      <c r="F63" s="135"/>
      <c r="G63" s="86"/>
      <c r="J63" s="87" t="b">
        <f t="shared" si="2"/>
        <v>0</v>
      </c>
      <c r="K63" s="47"/>
      <c r="L63" s="25"/>
    </row>
    <row r="64" spans="1:13" ht="15" customHeight="1" x14ac:dyDescent="0.2">
      <c r="A64" s="85"/>
      <c r="B64" s="134"/>
      <c r="C64" s="134"/>
      <c r="D64" s="134"/>
      <c r="E64" s="135"/>
      <c r="F64" s="135"/>
      <c r="G64" s="86"/>
      <c r="J64" s="87" t="b">
        <f t="shared" si="2"/>
        <v>0</v>
      </c>
      <c r="K64" s="47"/>
    </row>
    <row r="65" spans="1:22" ht="15" customHeight="1" x14ac:dyDescent="0.2">
      <c r="A65" s="85"/>
      <c r="B65" s="134"/>
      <c r="C65" s="134"/>
      <c r="D65" s="134"/>
      <c r="E65" s="135"/>
      <c r="F65" s="135"/>
      <c r="G65" s="86"/>
      <c r="J65" s="87" t="b">
        <f t="shared" si="2"/>
        <v>0</v>
      </c>
      <c r="K65" s="47"/>
    </row>
    <row r="66" spans="1:22" s="88" customFormat="1" ht="15" customHeight="1" x14ac:dyDescent="0.2">
      <c r="B66" s="89"/>
      <c r="C66" s="89"/>
      <c r="D66" s="89"/>
      <c r="E66" s="89"/>
      <c r="F66" s="89"/>
      <c r="G66" s="129" t="s">
        <v>45</v>
      </c>
      <c r="H66" s="129"/>
      <c r="I66" s="129"/>
      <c r="J66" s="90">
        <f>IF((J47+J48+J49+J50+J51+J52++J53+J54+J55+J56+J57+J58+J59+J60+J61+J62+J63+J64+J65)&gt;2,"2,00",(J47+J48+J49+J50+J51+J52+J53+J54+J55+J56+J57+J58+J59+J60+J61+J62+J63+J64+J65))</f>
        <v>0</v>
      </c>
      <c r="K66" s="91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1:22" ht="15" customHeight="1" x14ac:dyDescent="0.2">
      <c r="B67" s="92"/>
      <c r="C67" s="92"/>
      <c r="D67" s="92"/>
      <c r="E67" s="92"/>
      <c r="F67" s="92"/>
      <c r="G67" s="92"/>
      <c r="H67" s="92"/>
      <c r="I67" s="92"/>
      <c r="J67" s="92"/>
      <c r="K67" s="93"/>
    </row>
    <row r="68" spans="1:22" ht="15" customHeight="1" x14ac:dyDescent="0.2">
      <c r="A68" s="66"/>
      <c r="B68" s="92"/>
      <c r="C68" s="92"/>
      <c r="D68" s="92"/>
      <c r="E68" s="92"/>
      <c r="F68" s="92"/>
      <c r="G68" s="92"/>
      <c r="H68" s="92"/>
      <c r="I68" s="92"/>
      <c r="J68" s="92"/>
      <c r="K68" s="93"/>
    </row>
    <row r="69" spans="1:22" ht="15" customHeight="1" x14ac:dyDescent="0.2">
      <c r="A69" s="94"/>
      <c r="B69" s="130" t="s">
        <v>46</v>
      </c>
      <c r="C69" s="130"/>
      <c r="D69" s="95"/>
      <c r="E69" s="96"/>
      <c r="G69" s="97"/>
      <c r="H69" s="98"/>
      <c r="J69" s="131" t="s">
        <v>23</v>
      </c>
      <c r="K69" s="132" t="s">
        <v>24</v>
      </c>
      <c r="M69" s="89" t="s">
        <v>47</v>
      </c>
      <c r="N69" s="99"/>
    </row>
    <row r="70" spans="1:22" s="4" customFormat="1" ht="24" customHeight="1" x14ac:dyDescent="0.2">
      <c r="A70" s="65" t="s">
        <v>14</v>
      </c>
      <c r="B70" s="100" t="s">
        <v>48</v>
      </c>
      <c r="C70" s="100" t="s">
        <v>49</v>
      </c>
      <c r="D70" s="101"/>
      <c r="E70" s="101"/>
      <c r="F70" s="101"/>
      <c r="G70" s="101"/>
      <c r="H70" s="101"/>
      <c r="I70" s="101"/>
      <c r="J70" s="131"/>
      <c r="K70" s="132"/>
      <c r="M70" s="89" t="s">
        <v>50</v>
      </c>
    </row>
    <row r="71" spans="1:22" s="4" customFormat="1" ht="21.75" customHeight="1" x14ac:dyDescent="0.2">
      <c r="A71" s="102"/>
      <c r="B71" s="36" t="s">
        <v>51</v>
      </c>
      <c r="C71" s="36"/>
      <c r="D71" s="101"/>
      <c r="E71" s="101"/>
      <c r="F71" s="101"/>
      <c r="G71" s="101"/>
      <c r="H71" s="101"/>
      <c r="I71" s="101"/>
      <c r="J71" s="87" t="b">
        <f>IF(C71="A2","0,25",IF(C71="B1","0,50",IF(C71="C1","1,00",IF(C71="C2","1,50"))))</f>
        <v>0</v>
      </c>
      <c r="K71" s="47"/>
      <c r="M71" s="89" t="s">
        <v>52</v>
      </c>
    </row>
    <row r="72" spans="1:22" s="61" customFormat="1" ht="17.25" customHeight="1" x14ac:dyDescent="0.2">
      <c r="A72" s="60"/>
      <c r="B72" s="60"/>
      <c r="C72" s="60"/>
      <c r="D72" s="103"/>
      <c r="E72" s="103"/>
      <c r="F72" s="103"/>
      <c r="G72" s="133" t="s">
        <v>53</v>
      </c>
      <c r="H72" s="133"/>
      <c r="I72" s="133"/>
      <c r="J72" s="87" t="b">
        <f>J71</f>
        <v>0</v>
      </c>
      <c r="K72" s="104"/>
      <c r="M72" s="89" t="s">
        <v>54</v>
      </c>
    </row>
    <row r="73" spans="1:22" s="61" customFormat="1" ht="17.25" customHeight="1" x14ac:dyDescent="0.2">
      <c r="A73" s="60"/>
      <c r="B73" s="60"/>
      <c r="C73" s="60"/>
      <c r="D73" s="103"/>
      <c r="E73" s="103"/>
      <c r="F73" s="103"/>
      <c r="G73" s="105"/>
      <c r="H73" s="105"/>
      <c r="I73" s="105"/>
      <c r="J73" s="106"/>
      <c r="K73" s="107"/>
    </row>
    <row r="74" spans="1:22" s="110" customFormat="1" ht="29.65" customHeight="1" x14ac:dyDescent="0.2">
      <c r="A74" s="108"/>
      <c r="B74" s="109"/>
      <c r="C74" s="109"/>
      <c r="D74" s="109"/>
      <c r="E74" s="109"/>
      <c r="F74" s="126" t="s">
        <v>55</v>
      </c>
      <c r="G74" s="126"/>
      <c r="H74" s="126"/>
      <c r="I74" s="126"/>
      <c r="J74" s="127">
        <f>IF((J32+J43+J66+J72)&gt;13.5,"13,50",(J32+J43+J66+J72))</f>
        <v>0</v>
      </c>
      <c r="K74" s="127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</row>
    <row r="75" spans="1:22" ht="23.45" customHeight="1" x14ac:dyDescent="0.2">
      <c r="B75" s="101"/>
      <c r="C75" s="101"/>
      <c r="D75" s="101"/>
      <c r="E75" s="101"/>
      <c r="F75" s="101"/>
      <c r="G75" s="101"/>
      <c r="H75" s="101"/>
      <c r="I75" s="101"/>
      <c r="J75" s="101"/>
      <c r="K75" s="111"/>
      <c r="L75" s="7"/>
      <c r="M75" s="95"/>
    </row>
    <row r="76" spans="1:22" ht="18" customHeight="1" x14ac:dyDescent="0.2">
      <c r="B76" s="9" t="s">
        <v>56</v>
      </c>
      <c r="C76" s="112"/>
      <c r="D76" s="112"/>
      <c r="E76" s="112"/>
      <c r="F76" s="113"/>
      <c r="G76" s="114"/>
      <c r="H76" s="115"/>
      <c r="I76" s="115"/>
      <c r="J76" s="116"/>
      <c r="K76" s="117"/>
    </row>
    <row r="77" spans="1:22" ht="6.75" customHeight="1" x14ac:dyDescent="0.2">
      <c r="B77" s="128" t="s">
        <v>57</v>
      </c>
      <c r="C77" s="128"/>
      <c r="D77" s="128"/>
      <c r="E77" s="128"/>
      <c r="F77" s="128"/>
      <c r="G77" s="128"/>
      <c r="H77" s="128"/>
      <c r="I77" s="128"/>
      <c r="J77" s="128"/>
      <c r="K77" s="128"/>
    </row>
    <row r="78" spans="1:22" ht="18" customHeight="1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</row>
    <row r="79" spans="1:22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</row>
    <row r="80" spans="1:22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</row>
    <row r="81" spans="2:11" x14ac:dyDescent="0.2">
      <c r="B81" s="118" t="s">
        <v>58</v>
      </c>
      <c r="C81" s="119"/>
      <c r="D81" s="120"/>
      <c r="E81" s="120"/>
      <c r="F81" s="121"/>
      <c r="G81" s="121"/>
      <c r="H81" s="121"/>
      <c r="I81" s="121"/>
      <c r="J81" s="121"/>
      <c r="K81" s="122"/>
    </row>
    <row r="82" spans="2:11" x14ac:dyDescent="0.2">
      <c r="B82" s="114"/>
      <c r="C82" s="123"/>
      <c r="D82" s="123"/>
      <c r="E82" s="123"/>
      <c r="F82" s="124"/>
      <c r="G82" s="124"/>
      <c r="H82" s="124"/>
      <c r="I82" s="124"/>
      <c r="J82" s="124"/>
      <c r="K82" s="125"/>
    </row>
  </sheetData>
  <sheetProtection algorithmName="SHA-512" hashValue="1z6M+7qwPl/kNFQ6hK5bCnh4BSZW9QKfAA6pqpH3BWwAKr9JDSOvGQKNo00HnLYS1vKL2nhtv9fE5Uq/zUgYsg==" saltValue="UVraO/fsDWewrx8y+0ooXw==" spinCount="100000" sheet="1" objects="1" scenarios="1"/>
  <mergeCells count="75">
    <mergeCell ref="C2:F2"/>
    <mergeCell ref="H2:I2"/>
    <mergeCell ref="F4:G4"/>
    <mergeCell ref="D5:E5"/>
    <mergeCell ref="F5:G5"/>
    <mergeCell ref="D6:E6"/>
    <mergeCell ref="F6:G6"/>
    <mergeCell ref="B8:K8"/>
    <mergeCell ref="B9:K9"/>
    <mergeCell ref="A27:G27"/>
    <mergeCell ref="C32:I32"/>
    <mergeCell ref="C33:K33"/>
    <mergeCell ref="B34:K34"/>
    <mergeCell ref="B35:K35"/>
    <mergeCell ref="G28:I28"/>
    <mergeCell ref="G29:I29"/>
    <mergeCell ref="B36:K36"/>
    <mergeCell ref="B37:E37"/>
    <mergeCell ref="F37:I37"/>
    <mergeCell ref="B38:E38"/>
    <mergeCell ref="B39:E39"/>
    <mergeCell ref="B40:E40"/>
    <mergeCell ref="B41:E41"/>
    <mergeCell ref="B42:E42"/>
    <mergeCell ref="F43:I43"/>
    <mergeCell ref="B45:K45"/>
    <mergeCell ref="B46:D46"/>
    <mergeCell ref="E46:F46"/>
    <mergeCell ref="K46:K47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  <mergeCell ref="B61:D61"/>
    <mergeCell ref="E61:F61"/>
    <mergeCell ref="B62:D62"/>
    <mergeCell ref="E62:F62"/>
    <mergeCell ref="B63:D63"/>
    <mergeCell ref="E63:F63"/>
    <mergeCell ref="B64:D64"/>
    <mergeCell ref="E64:F64"/>
    <mergeCell ref="B65:D65"/>
    <mergeCell ref="E65:F65"/>
    <mergeCell ref="F74:I74"/>
    <mergeCell ref="J74:K74"/>
    <mergeCell ref="B77:K80"/>
    <mergeCell ref="G66:I66"/>
    <mergeCell ref="B69:C69"/>
    <mergeCell ref="J69:J70"/>
    <mergeCell ref="K69:K70"/>
    <mergeCell ref="G72:I72"/>
  </mergeCells>
  <dataValidations count="7">
    <dataValidation type="list" showInputMessage="1" showErrorMessage="1" sqref="C71" xr:uid="{00000000-0002-0000-0100-000000000000}">
      <formula1>$M$69:$M$72</formula1>
      <formula2>0</formula2>
    </dataValidation>
    <dataValidation type="list" allowBlank="1" showInputMessage="1" showErrorMessage="1" sqref="C68:E68" xr:uid="{00000000-0002-0000-0100-000001000000}">
      <formula1>$M$64:$M$68</formula1>
      <formula2>0</formula2>
    </dataValidation>
    <dataValidation type="list" allowBlank="1" showInputMessage="1" showErrorMessage="1" sqref="D2:F2" xr:uid="{00000000-0002-0000-0100-000002000000}">
      <formula1>$M$1:$M$14</formula1>
      <formula2>0</formula2>
    </dataValidation>
    <dataValidation type="list" showInputMessage="1" showErrorMessage="1" sqref="G47:G65" xr:uid="{00000000-0002-0000-0100-000003000000}">
      <formula1>$M$48:$M$52</formula1>
      <formula2>0</formula2>
    </dataValidation>
    <dataValidation type="list" allowBlank="1" showInputMessage="1" showErrorMessage="1" sqref="B68" xr:uid="{00000000-0002-0000-0100-000004000000}">
      <formula1>$M$68:$M$69</formula1>
      <formula2>0</formula2>
    </dataValidation>
    <dataValidation allowBlank="1" showInputMessage="1" showErrorMessage="1" sqref="C2" xr:uid="{00000000-0002-0000-0100-000005000000}">
      <formula1>0</formula1>
      <formula2>0</formula2>
    </dataValidation>
    <dataValidation type="list" operator="equal" allowBlank="1" showErrorMessage="1" sqref="B37:E42" xr:uid="{1082A7A5-F378-41D9-869A-660218C38F30}">
      <formula1>$M$38:$M$40</formula1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 r:id="rId1"/>
  <headerFooter>
    <oddHeader>&amp;L&amp;"Calibri,Normal"&amp;12Ajuntament d'Alzira&amp;R&amp;"Calibri,Normal"&amp;11AUTOBAREMACIÓ DE MÈRITS</odd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Tabla1</vt:lpstr>
      <vt:lpstr>AUTOBAREMACIÓ</vt:lpstr>
      <vt:lpstr>AUTOBAREMACIÓ!Área_de_impresión</vt:lpstr>
      <vt:lpstr>Tabla1!DatosExternos_1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Esteban Pedrós Gómez</cp:lastModifiedBy>
  <cp:revision>116</cp:revision>
  <cp:lastPrinted>2024-08-26T10:13:53Z</cp:lastPrinted>
  <dcterms:created xsi:type="dcterms:W3CDTF">2022-05-17T11:20:39Z</dcterms:created>
  <dcterms:modified xsi:type="dcterms:W3CDTF">2025-07-24T11:35:20Z</dcterms:modified>
  <dc:language>es-ES</dc:language>
</cp:coreProperties>
</file>