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BAREMACIÓ" sheetId="1" state="visible" r:id="rId3"/>
  </sheets>
  <definedNames>
    <definedName function="false" hidden="false" localSheetId="0" name="_xlnm.Print_Area" vbProcedure="false">AUTOBAREMACIÓ!$A$2:$K$138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<sst xmlns="http://schemas.openxmlformats.org/spreadsheetml/2006/main" count="115" uniqueCount="67">
  <si>
    <t xml:space="preserve">CONVOCATÒRIA 07/25</t>
  </si>
  <si>
    <t xml:space="preserve">OFICIAL TRAMOISTA</t>
  </si>
  <si>
    <t xml:space="preserve">EXPTE. Nº.</t>
  </si>
  <si>
    <t xml:space="preserve">5015/2025</t>
  </si>
  <si>
    <t xml:space="preserve">1. DADES DEL/DE LA SOL·LICITANT</t>
  </si>
  <si>
    <t xml:space="preserve">PRIMER COGNOM</t>
  </si>
  <si>
    <t xml:space="preserve">SEGUNDO COGNOM</t>
  </si>
  <si>
    <t xml:space="preserve">NOM</t>
  </si>
  <si>
    <t xml:space="preserve">DNI</t>
  </si>
  <si>
    <t xml:space="preserve">2. MÈRITS A VALORAR</t>
  </si>
  <si>
    <t xml:space="preserve">EXPERIÈNCIA PROFESSIONAL (màx. 12,00 punts entre tots els apartats)</t>
  </si>
  <si>
    <t xml:space="preserve">Serveis prestats dins de l'escala, subescala i subgrup corresponent a la
plaça a la qual es desitja accedir, a l’Administració Local  (0,080/mes)</t>
  </si>
  <si>
    <t xml:space="preserve">DOCNº.</t>
  </si>
  <si>
    <t xml:space="preserve">ENTITAT</t>
  </si>
  <si>
    <r>
      <rPr>
        <i val="true"/>
        <sz val="9"/>
        <rFont val="Calibri"/>
        <family val="2"/>
        <charset val="1"/>
      </rPr>
      <t xml:space="preserve">CATEGORIA PROF</t>
    </r>
    <r>
      <rPr>
        <i val="true"/>
        <vertAlign val="superscript"/>
        <sz val="9"/>
        <rFont val="Calibri"/>
        <family val="2"/>
        <charset val="1"/>
      </rPr>
      <t xml:space="preserve">(1)</t>
    </r>
  </si>
  <si>
    <r>
      <rPr>
        <i val="true"/>
        <sz val="9"/>
        <rFont val="Calibri"/>
        <family val="2"/>
        <charset val="1"/>
      </rPr>
      <t xml:space="preserve">TIPUS RELACIÓ</t>
    </r>
    <r>
      <rPr>
        <i val="true"/>
        <vertAlign val="superscript"/>
        <sz val="9"/>
        <rFont val="Calibri"/>
        <family val="2"/>
        <charset val="1"/>
      </rPr>
      <t xml:space="preserve">(2)</t>
    </r>
  </si>
  <si>
    <t xml:space="preserve">% jornada</t>
  </si>
  <si>
    <t xml:space="preserve">INICI</t>
  </si>
  <si>
    <t xml:space="preserve">FIN</t>
  </si>
  <si>
    <t xml:space="preserve">díes</t>
  </si>
  <si>
    <t xml:space="preserve">Mesos</t>
  </si>
  <si>
    <t xml:space="preserve">Ptos</t>
  </si>
  <si>
    <t xml:space="preserve">Trib</t>
  </si>
  <si>
    <t xml:space="preserve">TOTAL ENTITAT/EMPRESA</t>
  </si>
  <si>
    <t xml:space="preserve">Sumatori</t>
  </si>
  <si>
    <r>
      <rPr>
        <i val="true"/>
        <vertAlign val="superscript"/>
        <sz val="10"/>
        <rFont val="Calibri"/>
        <family val="2"/>
        <charset val="1"/>
      </rPr>
      <t xml:space="preserve">(1)</t>
    </r>
    <r>
      <rPr>
        <i val="true"/>
        <sz val="10"/>
        <rFont val="Calibri"/>
        <family val="2"/>
        <charset val="1"/>
      </rPr>
      <t xml:space="preserve">Categoria que figura en el contracte de treball o nomenament</t>
    </r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</si>
  <si>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Contrato laboral-nombramiento interino-autónomo/a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</si>
  <si>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caso de jornada completa, s'indicarà "100"</t>
    </r>
  </si>
  <si>
    <t xml:space="preserve">Serveis prestats dins de l'escala, subescala i subgrup corresponent a la
plaça a la qual es desitja accedir, en altra Administració  (0,070/mes)</t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</si>
  <si>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Contracte laboral-nomenament interí-autònom/a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</si>
  <si>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 de jornada completa, s'indicarà "100"</t>
    </r>
  </si>
  <si>
    <t xml:space="preserve">Serveis prestats dins de l'administració en distinta escala, subescala i subgrup de la
plaça a la qual es desitja accedir, però en funcions relatives al seu àmbit professional (0,020/mes)</t>
  </si>
  <si>
    <t xml:space="preserve">TOTAL EXPERIÈNCIA PROFESSIONAL (màxim 12,00 punts)</t>
  </si>
  <si>
    <r>
      <rPr>
        <b val="true"/>
        <sz val="11"/>
        <rFont val="Calibri"/>
        <family val="2"/>
        <charset val="1"/>
      </rPr>
      <t xml:space="preserve">CURSOS DE FORMACIÓ</t>
    </r>
    <r>
      <rPr>
        <sz val="11"/>
        <rFont val="Calibri"/>
        <family val="2"/>
        <charset val="1"/>
      </rPr>
      <t xml:space="preserve"> (màx. </t>
    </r>
    <r>
      <rPr>
        <b val="true"/>
        <sz val="11"/>
        <rFont val="Calibri"/>
        <family val="2"/>
        <charset val="1"/>
      </rPr>
      <t xml:space="preserve">8,00 punts</t>
    </r>
    <r>
      <rPr>
        <sz val="11"/>
        <rFont val="Calibri"/>
        <family val="2"/>
        <charset val="1"/>
      </rPr>
      <t xml:space="preserve">) Únicament es valoraran els cursos de formació que tinguen relació amb les funcions a desenrotllar amb la plaça convocada</t>
    </r>
  </si>
  <si>
    <t xml:space="preserve">DENOMINACIÓ DEL CURS</t>
  </si>
  <si>
    <t xml:space="preserve">ENTITAT CONVOCANT</t>
  </si>
  <si>
    <t xml:space="preserve">HORES</t>
  </si>
  <si>
    <t xml:space="preserve">20h a 50h</t>
  </si>
  <si>
    <t xml:space="preserve">51h a 100h</t>
  </si>
  <si>
    <t xml:space="preserve">101h a 150h</t>
  </si>
  <si>
    <t xml:space="preserve">151h o més</t>
  </si>
  <si>
    <t xml:space="preserve">TOTAL</t>
  </si>
  <si>
    <t xml:space="preserve">TITULACIÓ ACADÈMICA complementàries (màx. 4,00 punts)</t>
  </si>
  <si>
    <t xml:space="preserve"> </t>
  </si>
  <si>
    <t xml:space="preserve">Titulacions acadèmiques complementàries, sempre que no haja estat utilitzat com requisit per a l’accés a la plaça</t>
  </si>
  <si>
    <t xml:space="preserve">Títol universitari de Grau o equivalent</t>
  </si>
  <si>
    <t xml:space="preserve">Diplomatura</t>
  </si>
  <si>
    <t xml:space="preserve">Màster oficial relacionat funcions</t>
  </si>
  <si>
    <t xml:space="preserve">Títol grau superior FP relacionat funcions</t>
  </si>
  <si>
    <t xml:space="preserve">TOTAL TITULACIONS</t>
  </si>
  <si>
    <t xml:space="preserve">CONEIXEMENTS DE VALENCIÀ (màx. 3 p.)</t>
  </si>
  <si>
    <t xml:space="preserve">A2</t>
  </si>
  <si>
    <t xml:space="preserve">IDIOMA</t>
  </si>
  <si>
    <t xml:space="preserve">NIVELL</t>
  </si>
  <si>
    <t xml:space="preserve">B1</t>
  </si>
  <si>
    <t xml:space="preserve">VALENCIÀ</t>
  </si>
  <si>
    <t xml:space="preserve">B2</t>
  </si>
  <si>
    <t xml:space="preserve">C1</t>
  </si>
  <si>
    <t xml:space="preserve">TOTAL VALENCIÀ</t>
  </si>
  <si>
    <t xml:space="preserve">C2</t>
  </si>
  <si>
    <t xml:space="preserve">Llenguatge administratiu</t>
  </si>
  <si>
    <t xml:space="preserve">CONEIXEMENTS D'ALTRES IDIOMES   (màx. 3,00 p.)</t>
  </si>
  <si>
    <t xml:space="preserve">TOTAL ALTRES IDIOMES</t>
  </si>
  <si>
    <t xml:space="preserve">TOTAL CONCURS (màx. 30 p.)</t>
  </si>
  <si>
    <t xml:space="preserve">3. DECLARACIÓ, LLOC I DATA</t>
  </si>
  <si>
    <t xml:space="preserve">La persona sol·licitant DECLARA baix la seua expressa responsabilitat que són certes les dades que figuren en este imprés d'autobaremació, i es compromet a acreditar documentalment tots els mèrits autobaremats que hi figuren.</t>
  </si>
  <si>
    <t xml:space="preserve">Data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</si>
</sst>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€&quot;_-;\-* #,##0.00&quot; €&quot;_-;_-* \-??&quot; €&quot;_-;_-@_-"/>
    <numFmt numFmtId="166" formatCode="0"/>
    <numFmt numFmtId="167" formatCode="0.00"/>
    <numFmt numFmtId="168" formatCode="0\ %"/>
    <numFmt numFmtId="169" formatCode="0.00\ %"/>
    <numFmt numFmtId="170" formatCode="dd\-mm\-yy;@"/>
    <numFmt numFmtId="171" formatCode="&quot;VERDADERO&quot;;&quot;VERDADERO&quot;;&quot;FALSO&quot;"/>
    <numFmt numFmtId="172" formatCode="General"/>
    <numFmt numFmtId="173" formatCode="dd/mm/yyyy"/>
  </numFmts>
  <fonts count="3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9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8"/>
      <name val="Calibri"/>
      <family val="2"/>
      <charset val="1"/>
    </font>
    <font>
      <i val="true"/>
      <vertAlign val="superscript"/>
      <sz val="9"/>
      <name val="Calibri"/>
      <family val="2"/>
      <charset val="1"/>
    </font>
    <font>
      <i val="true"/>
      <sz val="8"/>
      <name val="Calibri"/>
      <family val="2"/>
      <charset val="1"/>
    </font>
    <font>
      <b val="true"/>
      <i val="true"/>
      <sz val="8"/>
      <name val="Calibri"/>
      <family val="2"/>
      <charset val="1"/>
    </font>
    <font>
      <i val="true"/>
      <vertAlign val="superscript"/>
      <sz val="10"/>
      <name val="Calibri"/>
      <family val="2"/>
      <charset val="1"/>
    </font>
    <font>
      <i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 val="true"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 val="true"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20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9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6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6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3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4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7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7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9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9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4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38"/>
  <sheetViews>
    <sheetView showFormulas="false" showGridLines="false" showRowColHeaders="true" showZeros="true" rightToLeft="false" tabSelected="true" showOutlineSymbols="true" defaultGridColor="true" view="normal" topLeftCell="A124" colorId="64" zoomScale="100" zoomScaleNormal="100" zoomScalePageLayoutView="100" workbookViewId="0">
      <selection pane="topLeft" activeCell="J132" activeCellId="0" sqref="J132"/>
    </sheetView>
  </sheetViews>
  <sheetFormatPr defaultColWidth="11.4453125" defaultRowHeight="13.5" zeroHeight="false" outlineLevelRow="0" outlineLevelCol="0"/>
  <cols>
    <col collapsed="false" customWidth="true" hidden="false" outlineLevel="0" max="1" min="1" style="1" width="3.88"/>
    <col collapsed="false" customWidth="true" hidden="false" outlineLevel="0" max="2" min="2" style="2" width="19.11"/>
    <col collapsed="false" customWidth="true" hidden="false" outlineLevel="0" max="3" min="3" style="2" width="15.56"/>
    <col collapsed="false" customWidth="true" hidden="false" outlineLevel="0" max="4" min="4" style="2" width="14.33"/>
    <col collapsed="false" customWidth="true" hidden="false" outlineLevel="0" max="5" min="5" style="2" width="8.88"/>
    <col collapsed="false" customWidth="true" hidden="false" outlineLevel="0" max="6" min="6" style="2" width="9.33"/>
    <col collapsed="false" customWidth="true" hidden="false" outlineLevel="0" max="7" min="7" style="2" width="8.11"/>
    <col collapsed="false" customWidth="true" hidden="false" outlineLevel="0" max="8" min="8" style="3" width="6.67"/>
    <col collapsed="false" customWidth="true" hidden="false" outlineLevel="0" max="9" min="9" style="4" width="6.44"/>
    <col collapsed="false" customWidth="true" hidden="false" outlineLevel="0" max="10" min="10" style="5" width="6.33"/>
    <col collapsed="false" customWidth="true" hidden="false" outlineLevel="0" max="11" min="11" style="5" width="3.56"/>
    <col collapsed="false" customWidth="true" hidden="true" outlineLevel="0" max="12" min="12" style="2" width="12.33"/>
    <col collapsed="false" customWidth="true" hidden="true" outlineLevel="0" max="13" min="13" style="2" width="39"/>
    <col collapsed="false" customWidth="true" hidden="false" outlineLevel="0" max="14" min="14" style="2" width="32"/>
    <col collapsed="false" customWidth="false" hidden="false" outlineLevel="0" max="22" min="15" style="2" width="11.44"/>
    <col collapsed="false" customWidth="false" hidden="false" outlineLevel="0" max="1024" min="23" style="1" width="11.44"/>
  </cols>
  <sheetData>
    <row r="1" customFormat="false" ht="7.5" hidden="false" customHeight="true" outlineLevel="0" collapsed="false"/>
    <row r="2" customFormat="false" ht="43.5" hidden="false" customHeight="true" outlineLevel="0" collapsed="false">
      <c r="A2" s="6"/>
      <c r="B2" s="7" t="s">
        <v>0</v>
      </c>
      <c r="C2" s="8" t="s">
        <v>1</v>
      </c>
      <c r="D2" s="8"/>
      <c r="E2" s="8"/>
      <c r="F2" s="8"/>
      <c r="G2" s="9" t="s">
        <v>2</v>
      </c>
      <c r="H2" s="10" t="s">
        <v>3</v>
      </c>
      <c r="I2" s="10"/>
      <c r="J2" s="11"/>
      <c r="K2" s="12"/>
    </row>
    <row r="3" customFormat="false" ht="12" hidden="false" customHeight="true" outlineLevel="0" collapsed="false">
      <c r="A3" s="13"/>
      <c r="K3" s="14"/>
    </row>
    <row r="4" customFormat="false" ht="13.5" hidden="false" customHeight="false" outlineLevel="0" collapsed="false">
      <c r="A4" s="13"/>
      <c r="B4" s="15" t="s">
        <v>4</v>
      </c>
      <c r="C4" s="16"/>
      <c r="D4" s="16"/>
      <c r="E4" s="16"/>
      <c r="F4" s="17"/>
      <c r="G4" s="17"/>
      <c r="K4" s="14"/>
    </row>
    <row r="5" customFormat="false" ht="13.5" hidden="false" customHeight="false" outlineLevel="0" collapsed="false">
      <c r="A5" s="13"/>
      <c r="B5" s="18" t="s">
        <v>5</v>
      </c>
      <c r="C5" s="19" t="s">
        <v>6</v>
      </c>
      <c r="D5" s="20" t="s">
        <v>7</v>
      </c>
      <c r="E5" s="20"/>
      <c r="F5" s="21" t="s">
        <v>8</v>
      </c>
      <c r="G5" s="21"/>
      <c r="K5" s="14"/>
    </row>
    <row r="6" customFormat="false" ht="15" hidden="false" customHeight="true" outlineLevel="0" collapsed="false">
      <c r="A6" s="13"/>
      <c r="B6" s="22"/>
      <c r="C6" s="23"/>
      <c r="D6" s="24"/>
      <c r="E6" s="24"/>
      <c r="F6" s="25"/>
      <c r="G6" s="25"/>
      <c r="K6" s="14"/>
    </row>
    <row r="7" customFormat="false" ht="12" hidden="false" customHeight="true" outlineLevel="0" collapsed="false">
      <c r="A7" s="13"/>
      <c r="K7" s="14"/>
    </row>
    <row r="8" customFormat="false" ht="13.5" hidden="false" customHeight="false" outlineLevel="0" collapsed="false">
      <c r="A8" s="13"/>
      <c r="B8" s="26" t="s">
        <v>9</v>
      </c>
      <c r="C8" s="16"/>
      <c r="D8" s="16"/>
      <c r="E8" s="16"/>
      <c r="F8" s="27"/>
      <c r="K8" s="14"/>
    </row>
    <row r="9" s="29" customFormat="true" ht="14.25" hidden="false" customHeight="false" outlineLevel="0" collapsed="false">
      <c r="A9" s="13"/>
      <c r="B9" s="28" t="s">
        <v>10</v>
      </c>
      <c r="C9" s="28"/>
      <c r="D9" s="28"/>
      <c r="E9" s="28"/>
      <c r="F9" s="28"/>
      <c r="G9" s="28"/>
      <c r="H9" s="28"/>
      <c r="I9" s="28"/>
      <c r="J9" s="28"/>
      <c r="K9" s="28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customFormat="false" ht="33.75" hidden="false" customHeight="true" outlineLevel="0" collapsed="false">
      <c r="A10" s="13"/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</row>
    <row r="11" customFormat="false" ht="29.25" hidden="false" customHeight="true" outlineLevel="0" collapsed="false">
      <c r="A11" s="31" t="s">
        <v>12</v>
      </c>
      <c r="B11" s="21" t="s">
        <v>13</v>
      </c>
      <c r="C11" s="21" t="s">
        <v>14</v>
      </c>
      <c r="D11" s="21" t="s">
        <v>15</v>
      </c>
      <c r="E11" s="32" t="s">
        <v>16</v>
      </c>
      <c r="F11" s="21" t="s">
        <v>17</v>
      </c>
      <c r="G11" s="21" t="s">
        <v>18</v>
      </c>
      <c r="H11" s="33" t="s">
        <v>19</v>
      </c>
      <c r="I11" s="34" t="s">
        <v>20</v>
      </c>
      <c r="J11" s="35" t="s">
        <v>21</v>
      </c>
      <c r="K11" s="36" t="s">
        <v>22</v>
      </c>
      <c r="L11" s="37"/>
    </row>
    <row r="12" customFormat="false" ht="6.75" hidden="true" customHeight="true" outlineLevel="0" collapsed="false">
      <c r="A12" s="38"/>
      <c r="B12" s="39"/>
      <c r="C12" s="39"/>
      <c r="D12" s="39"/>
      <c r="E12" s="40"/>
      <c r="F12" s="41"/>
      <c r="G12" s="42"/>
      <c r="H12" s="43"/>
      <c r="I12" s="44"/>
      <c r="J12" s="45"/>
      <c r="K12" s="46"/>
      <c r="L12" s="37"/>
    </row>
    <row r="13" customFormat="false" ht="15" hidden="false" customHeight="true" outlineLevel="0" collapsed="false">
      <c r="A13" s="47"/>
      <c r="B13" s="48"/>
      <c r="C13" s="48"/>
      <c r="D13" s="48"/>
      <c r="E13" s="49"/>
      <c r="F13" s="50"/>
      <c r="G13" s="51"/>
      <c r="H13" s="43" t="n">
        <f aca="false">((((G13-F13+1)))*E13)</f>
        <v>0</v>
      </c>
      <c r="I13" s="52"/>
      <c r="J13" s="53"/>
      <c r="K13" s="46"/>
      <c r="L13" s="37"/>
    </row>
    <row r="14" customFormat="false" ht="15" hidden="false" customHeight="true" outlineLevel="0" collapsed="false">
      <c r="A14" s="47"/>
      <c r="B14" s="48"/>
      <c r="C14" s="48"/>
      <c r="D14" s="48"/>
      <c r="E14" s="49"/>
      <c r="F14" s="50"/>
      <c r="G14" s="51"/>
      <c r="H14" s="43" t="n">
        <f aca="false">((((G14-F14+1)))*E14)</f>
        <v>0</v>
      </c>
      <c r="I14" s="52"/>
      <c r="J14" s="53"/>
      <c r="K14" s="46"/>
      <c r="L14" s="37"/>
    </row>
    <row r="15" customFormat="false" ht="15" hidden="false" customHeight="true" outlineLevel="0" collapsed="false">
      <c r="A15" s="47"/>
      <c r="B15" s="48"/>
      <c r="C15" s="48"/>
      <c r="D15" s="48"/>
      <c r="E15" s="49"/>
      <c r="F15" s="50"/>
      <c r="G15" s="51"/>
      <c r="H15" s="43" t="n">
        <f aca="false">((((G15-F15+1)))*E15)</f>
        <v>0</v>
      </c>
      <c r="I15" s="52"/>
      <c r="J15" s="53"/>
      <c r="K15" s="46"/>
      <c r="L15" s="37"/>
    </row>
    <row r="16" customFormat="false" ht="15" hidden="false" customHeight="true" outlineLevel="0" collapsed="false">
      <c r="A16" s="47"/>
      <c r="B16" s="48"/>
      <c r="C16" s="48"/>
      <c r="D16" s="48"/>
      <c r="E16" s="49"/>
      <c r="F16" s="50"/>
      <c r="G16" s="51"/>
      <c r="H16" s="43" t="n">
        <f aca="false">((((G16-F16+1)))*E16)</f>
        <v>0</v>
      </c>
      <c r="I16" s="52"/>
      <c r="J16" s="53"/>
      <c r="K16" s="46"/>
      <c r="L16" s="37"/>
    </row>
    <row r="17" customFormat="false" ht="15" hidden="false" customHeight="true" outlineLevel="0" collapsed="false">
      <c r="A17" s="47"/>
      <c r="B17" s="48"/>
      <c r="C17" s="48"/>
      <c r="D17" s="48"/>
      <c r="E17" s="49"/>
      <c r="F17" s="50"/>
      <c r="G17" s="51"/>
      <c r="H17" s="43" t="n">
        <f aca="false">((((G17-F17+1)))*E17)</f>
        <v>0</v>
      </c>
      <c r="I17" s="52"/>
      <c r="J17" s="53"/>
      <c r="K17" s="46"/>
      <c r="L17" s="37"/>
    </row>
    <row r="18" customFormat="false" ht="15" hidden="false" customHeight="true" outlineLevel="0" collapsed="false">
      <c r="A18" s="47"/>
      <c r="B18" s="48"/>
      <c r="C18" s="48"/>
      <c r="D18" s="48"/>
      <c r="E18" s="49"/>
      <c r="F18" s="50"/>
      <c r="G18" s="51"/>
      <c r="H18" s="54" t="n">
        <f aca="false">((((G18-F18+1)))*E18)</f>
        <v>0</v>
      </c>
      <c r="I18" s="52"/>
      <c r="J18" s="53"/>
      <c r="K18" s="46"/>
    </row>
    <row r="19" customFormat="false" ht="15" hidden="false" customHeight="true" outlineLevel="0" collapsed="false">
      <c r="A19" s="47"/>
      <c r="B19" s="48"/>
      <c r="C19" s="48"/>
      <c r="D19" s="48"/>
      <c r="E19" s="49"/>
      <c r="F19" s="50"/>
      <c r="G19" s="51"/>
      <c r="H19" s="54" t="n">
        <f aca="false">((((G19-F19+1)))*E19)</f>
        <v>0</v>
      </c>
      <c r="I19" s="55"/>
      <c r="J19" s="53"/>
      <c r="K19" s="46"/>
    </row>
    <row r="20" customFormat="false" ht="15" hidden="false" customHeight="true" outlineLevel="0" collapsed="false">
      <c r="A20" s="47"/>
      <c r="B20" s="48"/>
      <c r="C20" s="48"/>
      <c r="D20" s="48"/>
      <c r="E20" s="49"/>
      <c r="F20" s="50"/>
      <c r="G20" s="51"/>
      <c r="H20" s="54" t="n">
        <f aca="false">((((G20-F20+1)))*E20)</f>
        <v>0</v>
      </c>
      <c r="I20" s="55"/>
      <c r="J20" s="53"/>
      <c r="K20" s="46"/>
    </row>
    <row r="21" customFormat="false" ht="15" hidden="false" customHeight="true" outlineLevel="0" collapsed="false">
      <c r="A21" s="47"/>
      <c r="B21" s="48"/>
      <c r="C21" s="48"/>
      <c r="D21" s="48"/>
      <c r="E21" s="49"/>
      <c r="F21" s="50"/>
      <c r="G21" s="51"/>
      <c r="H21" s="54" t="n">
        <f aca="false">((((G21-F21+1)))*E21)</f>
        <v>0</v>
      </c>
      <c r="I21" s="55"/>
      <c r="J21" s="53"/>
      <c r="K21" s="46"/>
    </row>
    <row r="22" customFormat="false" ht="15" hidden="false" customHeight="true" outlineLevel="0" collapsed="false">
      <c r="A22" s="47"/>
      <c r="B22" s="48"/>
      <c r="C22" s="48"/>
      <c r="D22" s="48"/>
      <c r="E22" s="49"/>
      <c r="F22" s="50"/>
      <c r="G22" s="51"/>
      <c r="H22" s="54" t="n">
        <f aca="false">((((G22-F22+1)))*E22)</f>
        <v>0</v>
      </c>
      <c r="I22" s="55"/>
      <c r="J22" s="53"/>
      <c r="K22" s="46"/>
    </row>
    <row r="23" customFormat="false" ht="15" hidden="false" customHeight="true" outlineLevel="0" collapsed="false">
      <c r="A23" s="47"/>
      <c r="B23" s="48"/>
      <c r="C23" s="48"/>
      <c r="D23" s="48"/>
      <c r="E23" s="49"/>
      <c r="F23" s="50"/>
      <c r="G23" s="51"/>
      <c r="H23" s="54" t="n">
        <f aca="false">((((G23-F23+1)))*E23)</f>
        <v>0</v>
      </c>
      <c r="I23" s="55"/>
      <c r="J23" s="53"/>
      <c r="K23" s="46"/>
    </row>
    <row r="24" customFormat="false" ht="15" hidden="false" customHeight="true" outlineLevel="0" collapsed="false">
      <c r="A24" s="47"/>
      <c r="B24" s="48"/>
      <c r="C24" s="48"/>
      <c r="D24" s="48"/>
      <c r="E24" s="49"/>
      <c r="F24" s="50"/>
      <c r="G24" s="51"/>
      <c r="H24" s="54" t="n">
        <f aca="false">((((G24-F24+1)))*E24)</f>
        <v>0</v>
      </c>
      <c r="I24" s="55"/>
      <c r="J24" s="53"/>
      <c r="K24" s="46"/>
    </row>
    <row r="25" customFormat="false" ht="15" hidden="false" customHeight="true" outlineLevel="0" collapsed="false">
      <c r="A25" s="47"/>
      <c r="B25" s="48"/>
      <c r="C25" s="48"/>
      <c r="D25" s="48"/>
      <c r="E25" s="49"/>
      <c r="F25" s="50"/>
      <c r="G25" s="51"/>
      <c r="H25" s="54" t="n">
        <f aca="false">((((G25-F25+1)))*E25)</f>
        <v>0</v>
      </c>
      <c r="I25" s="55"/>
      <c r="J25" s="53"/>
      <c r="K25" s="46"/>
    </row>
    <row r="26" customFormat="false" ht="15" hidden="false" customHeight="true" outlineLevel="0" collapsed="false">
      <c r="A26" s="47"/>
      <c r="B26" s="48"/>
      <c r="C26" s="48"/>
      <c r="D26" s="48"/>
      <c r="E26" s="49"/>
      <c r="F26" s="50"/>
      <c r="G26" s="51"/>
      <c r="H26" s="54" t="n">
        <f aca="false">((((G26-F26+1)))*E26)</f>
        <v>0</v>
      </c>
      <c r="I26" s="55"/>
      <c r="J26" s="53"/>
      <c r="K26" s="46"/>
    </row>
    <row r="27" customFormat="false" ht="15" hidden="false" customHeight="true" outlineLevel="0" collapsed="false">
      <c r="A27" s="47"/>
      <c r="B27" s="48"/>
      <c r="C27" s="48"/>
      <c r="D27" s="48"/>
      <c r="E27" s="49"/>
      <c r="F27" s="50"/>
      <c r="G27" s="51"/>
      <c r="H27" s="54" t="n">
        <f aca="false">((((G27-F27+1)))*E27)</f>
        <v>0</v>
      </c>
      <c r="I27" s="55"/>
      <c r="J27" s="53"/>
      <c r="K27" s="46"/>
    </row>
    <row r="28" customFormat="false" ht="15" hidden="false" customHeight="true" outlineLevel="0" collapsed="false">
      <c r="A28" s="47"/>
      <c r="B28" s="48"/>
      <c r="C28" s="48"/>
      <c r="D28" s="48"/>
      <c r="E28" s="49"/>
      <c r="F28" s="50"/>
      <c r="G28" s="51"/>
      <c r="H28" s="54" t="n">
        <f aca="false">((((G28-F28+1)))*E28)</f>
        <v>0</v>
      </c>
      <c r="I28" s="55"/>
      <c r="J28" s="53"/>
      <c r="K28" s="46"/>
    </row>
    <row r="29" customFormat="false" ht="15" hidden="false" customHeight="true" outlineLevel="0" collapsed="false">
      <c r="A29" s="47"/>
      <c r="B29" s="48"/>
      <c r="C29" s="48"/>
      <c r="D29" s="48"/>
      <c r="E29" s="49"/>
      <c r="F29" s="50"/>
      <c r="G29" s="51"/>
      <c r="H29" s="54" t="n">
        <f aca="false">((((G29-F29+1)))*E29)</f>
        <v>0</v>
      </c>
      <c r="I29" s="55"/>
      <c r="J29" s="53"/>
      <c r="K29" s="46"/>
    </row>
    <row r="30" customFormat="false" ht="15" hidden="false" customHeight="true" outlineLevel="0" collapsed="false">
      <c r="A30" s="47"/>
      <c r="B30" s="48"/>
      <c r="C30" s="48"/>
      <c r="D30" s="48"/>
      <c r="E30" s="49"/>
      <c r="F30" s="50"/>
      <c r="G30" s="51"/>
      <c r="H30" s="54" t="n">
        <f aca="false">((((G30-F30+1)))*E30)</f>
        <v>0</v>
      </c>
      <c r="I30" s="55"/>
      <c r="J30" s="53"/>
      <c r="K30" s="46"/>
    </row>
    <row r="31" customFormat="false" ht="15" hidden="false" customHeight="true" outlineLevel="0" collapsed="false">
      <c r="A31" s="56" t="s">
        <v>23</v>
      </c>
      <c r="B31" s="56"/>
      <c r="C31" s="56"/>
      <c r="D31" s="56"/>
      <c r="E31" s="56"/>
      <c r="F31" s="56"/>
      <c r="G31" s="56"/>
      <c r="H31" s="57" t="n">
        <f aca="false">SUM(H12:H30)</f>
        <v>0</v>
      </c>
      <c r="I31" s="58" t="str">
        <f aca="false">IF(H31&gt;=30,H31/30,"0")</f>
        <v>0</v>
      </c>
      <c r="J31" s="59" t="n">
        <f aca="false">IF(I31&lt;1,"0",(ROUNDDOWN(I31,0))*0.08)</f>
        <v>0</v>
      </c>
      <c r="K31" s="60"/>
    </row>
    <row r="32" s="29" customFormat="true" ht="15" hidden="false" customHeight="true" outlineLevel="0" collapsed="false">
      <c r="A32" s="61"/>
      <c r="B32" s="62"/>
      <c r="C32" s="62"/>
      <c r="D32" s="62"/>
      <c r="E32" s="62"/>
      <c r="F32" s="62"/>
      <c r="G32" s="63" t="s">
        <v>24</v>
      </c>
      <c r="H32" s="63"/>
      <c r="I32" s="63"/>
      <c r="J32" s="64" t="n">
        <f aca="false">IF(SUM(J11:J31)&gt;12,"12,00",SUM(J11:J31))</f>
        <v>0</v>
      </c>
      <c r="K32" s="6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="29" customFormat="true" ht="13.5" hidden="false" customHeight="true" outlineLevel="0" collapsed="false">
      <c r="A33" s="13"/>
      <c r="B33" s="66" t="s">
        <v>25</v>
      </c>
      <c r="C33" s="2"/>
      <c r="D33" s="2"/>
      <c r="E33" s="2"/>
      <c r="F33" s="2"/>
      <c r="G33" s="67"/>
      <c r="H33" s="67"/>
      <c r="I33" s="67"/>
      <c r="J33" s="68"/>
      <c r="K33" s="6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="29" customFormat="true" ht="15" hidden="false" customHeight="true" outlineLevel="0" collapsed="false">
      <c r="A34" s="13"/>
      <c r="B34" s="66" t="s">
        <v>26</v>
      </c>
      <c r="C34" s="2"/>
      <c r="D34" s="2"/>
      <c r="E34" s="2"/>
      <c r="F34" s="2"/>
      <c r="G34" s="70"/>
      <c r="H34" s="70"/>
      <c r="I34" s="70"/>
      <c r="J34" s="68"/>
      <c r="K34" s="7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="29" customFormat="true" ht="26.25" hidden="false" customHeight="true" outlineLevel="0" collapsed="false">
      <c r="A35" s="13"/>
      <c r="B35" s="72" t="s">
        <v>27</v>
      </c>
      <c r="C35" s="73"/>
      <c r="D35" s="73"/>
      <c r="E35" s="73"/>
      <c r="F35" s="73"/>
      <c r="G35" s="74"/>
      <c r="H35" s="74"/>
      <c r="I35" s="74"/>
      <c r="J35" s="75"/>
      <c r="K35" s="7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="29" customFormat="true" ht="33" hidden="false" customHeight="true" outlineLevel="0" collapsed="false">
      <c r="A36" s="13"/>
      <c r="B36" s="77" t="s">
        <v>28</v>
      </c>
      <c r="C36" s="77"/>
      <c r="D36" s="77"/>
      <c r="E36" s="77"/>
      <c r="F36" s="77"/>
      <c r="G36" s="77"/>
      <c r="H36" s="77"/>
      <c r="I36" s="77"/>
      <c r="J36" s="77"/>
      <c r="K36" s="7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="29" customFormat="true" ht="21" hidden="false" customHeight="false" outlineLevel="0" collapsed="false">
      <c r="A37" s="31" t="s">
        <v>12</v>
      </c>
      <c r="B37" s="21" t="s">
        <v>13</v>
      </c>
      <c r="C37" s="21" t="s">
        <v>14</v>
      </c>
      <c r="D37" s="21" t="s">
        <v>15</v>
      </c>
      <c r="E37" s="32" t="s">
        <v>16</v>
      </c>
      <c r="F37" s="21" t="s">
        <v>17</v>
      </c>
      <c r="G37" s="21" t="s">
        <v>18</v>
      </c>
      <c r="H37" s="33" t="s">
        <v>19</v>
      </c>
      <c r="I37" s="34" t="s">
        <v>20</v>
      </c>
      <c r="J37" s="35" t="s">
        <v>21</v>
      </c>
      <c r="K37" s="78" t="s">
        <v>22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="29" customFormat="true" ht="17.25" hidden="false" customHeight="true" outlineLevel="0" collapsed="false">
      <c r="A38" s="79"/>
      <c r="B38" s="48"/>
      <c r="C38" s="48"/>
      <c r="D38" s="48"/>
      <c r="E38" s="49"/>
      <c r="F38" s="50"/>
      <c r="G38" s="51"/>
      <c r="H38" s="43" t="n">
        <f aca="false">((((G38-F38+1)))*E38)</f>
        <v>0</v>
      </c>
      <c r="I38" s="44"/>
      <c r="J38" s="45"/>
      <c r="K38" s="4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="29" customFormat="true" ht="17.25" hidden="false" customHeight="true" outlineLevel="0" collapsed="false">
      <c r="A39" s="79"/>
      <c r="B39" s="48"/>
      <c r="C39" s="48"/>
      <c r="D39" s="48"/>
      <c r="E39" s="40"/>
      <c r="F39" s="50"/>
      <c r="G39" s="51"/>
      <c r="H39" s="43" t="n">
        <f aca="false">((((G39-F39+1)))*E39)</f>
        <v>0</v>
      </c>
      <c r="I39" s="52"/>
      <c r="J39" s="53"/>
      <c r="K39" s="4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="29" customFormat="true" ht="17.25" hidden="false" customHeight="true" outlineLevel="0" collapsed="false">
      <c r="A40" s="79"/>
      <c r="B40" s="48"/>
      <c r="C40" s="48"/>
      <c r="D40" s="48"/>
      <c r="E40" s="40"/>
      <c r="F40" s="50"/>
      <c r="G40" s="51"/>
      <c r="H40" s="43" t="n">
        <f aca="false">((((G40-F40+1)))*E40)</f>
        <v>0</v>
      </c>
      <c r="I40" s="52"/>
      <c r="J40" s="53"/>
      <c r="K40" s="4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="29" customFormat="true" ht="17.25" hidden="false" customHeight="true" outlineLevel="0" collapsed="false">
      <c r="A41" s="79"/>
      <c r="B41" s="48"/>
      <c r="C41" s="48"/>
      <c r="D41" s="48"/>
      <c r="E41" s="40"/>
      <c r="F41" s="50"/>
      <c r="G41" s="51"/>
      <c r="H41" s="43" t="n">
        <f aca="false">((((G41-F41+1)))*E41)</f>
        <v>0</v>
      </c>
      <c r="I41" s="52"/>
      <c r="J41" s="53"/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="29" customFormat="true" ht="17.25" hidden="false" customHeight="true" outlineLevel="0" collapsed="false">
      <c r="A42" s="79"/>
      <c r="B42" s="48"/>
      <c r="C42" s="48"/>
      <c r="D42" s="48"/>
      <c r="E42" s="40"/>
      <c r="F42" s="50"/>
      <c r="G42" s="51"/>
      <c r="H42" s="43" t="n">
        <f aca="false">((((G42-F42+1)))*E42)</f>
        <v>0</v>
      </c>
      <c r="I42" s="52"/>
      <c r="J42" s="53"/>
      <c r="K42" s="4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="29" customFormat="true" ht="17.25" hidden="false" customHeight="true" outlineLevel="0" collapsed="false">
      <c r="A43" s="79"/>
      <c r="B43" s="48"/>
      <c r="C43" s="48"/>
      <c r="D43" s="48"/>
      <c r="E43" s="40"/>
      <c r="F43" s="50"/>
      <c r="G43" s="51"/>
      <c r="H43" s="43" t="n">
        <f aca="false">((((G43-F43+1)))*E43)</f>
        <v>0</v>
      </c>
      <c r="I43" s="52"/>
      <c r="J43" s="53"/>
      <c r="K43" s="4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="29" customFormat="true" ht="17.25" hidden="false" customHeight="true" outlineLevel="0" collapsed="false">
      <c r="A44" s="79"/>
      <c r="B44" s="48"/>
      <c r="C44" s="48"/>
      <c r="D44" s="48"/>
      <c r="E44" s="40"/>
      <c r="F44" s="50"/>
      <c r="G44" s="51"/>
      <c r="H44" s="43" t="n">
        <f aca="false">((((G44-F44+1)))*E44)</f>
        <v>0</v>
      </c>
      <c r="I44" s="52"/>
      <c r="J44" s="53"/>
      <c r="K44" s="4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="29" customFormat="true" ht="17.25" hidden="false" customHeight="true" outlineLevel="0" collapsed="false">
      <c r="A45" s="79"/>
      <c r="B45" s="48"/>
      <c r="C45" s="48"/>
      <c r="D45" s="48"/>
      <c r="E45" s="40"/>
      <c r="F45" s="50"/>
      <c r="G45" s="51"/>
      <c r="H45" s="43" t="n">
        <f aca="false">((((G45-F45+1)))*E45)</f>
        <v>0</v>
      </c>
      <c r="I45" s="52"/>
      <c r="J45" s="53"/>
      <c r="K45" s="4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="29" customFormat="true" ht="17.25" hidden="false" customHeight="true" outlineLevel="0" collapsed="false">
      <c r="A46" s="79"/>
      <c r="B46" s="48"/>
      <c r="C46" s="48"/>
      <c r="D46" s="48"/>
      <c r="E46" s="40"/>
      <c r="F46" s="50"/>
      <c r="G46" s="51"/>
      <c r="H46" s="43" t="n">
        <f aca="false">((((G46-F46+1)))*E46)</f>
        <v>0</v>
      </c>
      <c r="I46" s="52"/>
      <c r="J46" s="53"/>
      <c r="K46" s="4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="29" customFormat="true" ht="17.25" hidden="false" customHeight="true" outlineLevel="0" collapsed="false">
      <c r="A47" s="79"/>
      <c r="B47" s="48"/>
      <c r="C47" s="48"/>
      <c r="D47" s="48"/>
      <c r="E47" s="40"/>
      <c r="F47" s="50"/>
      <c r="G47" s="51"/>
      <c r="H47" s="43" t="n">
        <f aca="false">((((G47-F47+1)))*E47)</f>
        <v>0</v>
      </c>
      <c r="I47" s="52"/>
      <c r="J47" s="53"/>
      <c r="K47" s="4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="29" customFormat="true" ht="17.25" hidden="false" customHeight="true" outlineLevel="0" collapsed="false">
      <c r="A48" s="79"/>
      <c r="B48" s="48"/>
      <c r="C48" s="48"/>
      <c r="D48" s="48"/>
      <c r="E48" s="40"/>
      <c r="F48" s="50"/>
      <c r="G48" s="51"/>
      <c r="H48" s="43" t="n">
        <f aca="false">((((G48-F48+1)))*E48)</f>
        <v>0</v>
      </c>
      <c r="I48" s="52"/>
      <c r="J48" s="53"/>
      <c r="K48" s="4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="29" customFormat="true" ht="17.25" hidden="false" customHeight="true" outlineLevel="0" collapsed="false">
      <c r="A49" s="79"/>
      <c r="B49" s="48"/>
      <c r="C49" s="48"/>
      <c r="D49" s="48"/>
      <c r="E49" s="40"/>
      <c r="F49" s="50"/>
      <c r="G49" s="51"/>
      <c r="H49" s="43" t="n">
        <f aca="false">((((G49-F49+1)))*E49)</f>
        <v>0</v>
      </c>
      <c r="I49" s="52"/>
      <c r="J49" s="53"/>
      <c r="K49" s="4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="29" customFormat="true" ht="17.25" hidden="false" customHeight="true" outlineLevel="0" collapsed="false">
      <c r="A50" s="79"/>
      <c r="B50" s="48"/>
      <c r="C50" s="48"/>
      <c r="D50" s="48"/>
      <c r="E50" s="40"/>
      <c r="F50" s="50"/>
      <c r="G50" s="51"/>
      <c r="H50" s="43" t="n">
        <f aca="false">((((G50-F50+1)))*E50)</f>
        <v>0</v>
      </c>
      <c r="I50" s="52"/>
      <c r="J50" s="53"/>
      <c r="K50" s="4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="29" customFormat="true" ht="17.25" hidden="false" customHeight="true" outlineLevel="0" collapsed="false">
      <c r="A51" s="79"/>
      <c r="B51" s="48"/>
      <c r="C51" s="48"/>
      <c r="D51" s="48"/>
      <c r="E51" s="40"/>
      <c r="F51" s="50"/>
      <c r="G51" s="51"/>
      <c r="H51" s="43" t="n">
        <f aca="false">((((G51-F51+1)))*E51)</f>
        <v>0</v>
      </c>
      <c r="I51" s="52"/>
      <c r="J51" s="53"/>
      <c r="K51" s="4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="29" customFormat="true" ht="17.25" hidden="false" customHeight="true" outlineLevel="0" collapsed="false">
      <c r="A52" s="79"/>
      <c r="B52" s="48"/>
      <c r="C52" s="48"/>
      <c r="D52" s="48"/>
      <c r="E52" s="40"/>
      <c r="F52" s="50"/>
      <c r="G52" s="51"/>
      <c r="H52" s="43" t="n">
        <f aca="false">((((G52-F52+1)))*E52)</f>
        <v>0</v>
      </c>
      <c r="I52" s="52"/>
      <c r="J52" s="53"/>
      <c r="K52" s="4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="29" customFormat="true" ht="17.25" hidden="false" customHeight="true" outlineLevel="0" collapsed="false">
      <c r="A53" s="79"/>
      <c r="B53" s="48"/>
      <c r="C53" s="48"/>
      <c r="D53" s="48"/>
      <c r="E53" s="40"/>
      <c r="F53" s="50"/>
      <c r="G53" s="51"/>
      <c r="H53" s="43" t="n">
        <f aca="false">((((G53-F53+1)))*E53)</f>
        <v>0</v>
      </c>
      <c r="I53" s="52"/>
      <c r="J53" s="53"/>
      <c r="K53" s="4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="29" customFormat="true" ht="17.25" hidden="false" customHeight="true" outlineLevel="0" collapsed="false">
      <c r="A54" s="79"/>
      <c r="B54" s="48"/>
      <c r="C54" s="48"/>
      <c r="D54" s="48"/>
      <c r="E54" s="40"/>
      <c r="F54" s="50"/>
      <c r="G54" s="51"/>
      <c r="H54" s="43" t="n">
        <f aca="false">((((G54-F54+1)))*E54)</f>
        <v>0</v>
      </c>
      <c r="I54" s="52"/>
      <c r="J54" s="53"/>
      <c r="K54" s="4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="29" customFormat="true" ht="17.25" hidden="false" customHeight="true" outlineLevel="0" collapsed="false">
      <c r="A55" s="79"/>
      <c r="B55" s="48"/>
      <c r="C55" s="48"/>
      <c r="D55" s="48"/>
      <c r="E55" s="40"/>
      <c r="F55" s="50"/>
      <c r="G55" s="51"/>
      <c r="H55" s="43" t="n">
        <f aca="false">((((G55-F55+1)))*E55)</f>
        <v>0</v>
      </c>
      <c r="I55" s="80"/>
      <c r="J55" s="81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="29" customFormat="true" ht="17.25" hidden="false" customHeight="true" outlineLevel="0" collapsed="false">
      <c r="A56" s="83" t="s">
        <v>23</v>
      </c>
      <c r="B56" s="83"/>
      <c r="C56" s="83"/>
      <c r="D56" s="83"/>
      <c r="E56" s="83"/>
      <c r="F56" s="83"/>
      <c r="G56" s="83"/>
      <c r="H56" s="57" t="n">
        <f aca="false">SUM(H38:H55)</f>
        <v>0</v>
      </c>
      <c r="I56" s="84" t="str">
        <f aca="false">IF(H56&gt;=30,H56/30,"0")</f>
        <v>0</v>
      </c>
      <c r="J56" s="85" t="n">
        <f aca="false">IF(I56&lt;1,"0",(ROUNDDOWN(I56,0))*0.07)</f>
        <v>0</v>
      </c>
      <c r="K56" s="8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customFormat="false" ht="17.25" hidden="false" customHeight="true" outlineLevel="0" collapsed="false">
      <c r="A57" s="61"/>
      <c r="B57" s="62"/>
      <c r="C57" s="62"/>
      <c r="D57" s="62"/>
      <c r="E57" s="62"/>
      <c r="F57" s="62"/>
      <c r="G57" s="63" t="s">
        <v>24</v>
      </c>
      <c r="H57" s="63"/>
      <c r="I57" s="63"/>
      <c r="J57" s="64" t="n">
        <f aca="false">IF(SUM(J36:J56)&gt;12,"12,00",SUM(J36:J56))</f>
        <v>0</v>
      </c>
      <c r="K57" s="65"/>
    </row>
    <row r="58" customFormat="false" ht="12" hidden="false" customHeight="true" outlineLevel="0" collapsed="false">
      <c r="A58" s="13"/>
      <c r="B58" s="87" t="s">
        <v>25</v>
      </c>
      <c r="C58" s="88"/>
      <c r="D58" s="88"/>
      <c r="E58" s="88"/>
      <c r="F58" s="88"/>
      <c r="G58" s="67"/>
      <c r="H58" s="67"/>
      <c r="I58" s="67"/>
      <c r="J58" s="68"/>
      <c r="K58" s="69"/>
    </row>
    <row r="59" customFormat="false" ht="12" hidden="false" customHeight="true" outlineLevel="0" collapsed="false">
      <c r="A59" s="13"/>
      <c r="B59" s="66" t="s">
        <v>29</v>
      </c>
      <c r="G59" s="70"/>
      <c r="H59" s="70"/>
      <c r="I59" s="70"/>
      <c r="J59" s="68"/>
      <c r="K59" s="71"/>
    </row>
    <row r="60" customFormat="false" ht="12" hidden="false" customHeight="true" outlineLevel="0" collapsed="false">
      <c r="A60" s="13"/>
      <c r="B60" s="72" t="s">
        <v>30</v>
      </c>
      <c r="C60" s="73"/>
      <c r="D60" s="73"/>
      <c r="E60" s="73"/>
      <c r="F60" s="73"/>
      <c r="G60" s="74"/>
      <c r="H60" s="74"/>
      <c r="I60" s="74"/>
      <c r="J60" s="75"/>
      <c r="K60" s="76"/>
    </row>
    <row r="61" customFormat="false" ht="16.5" hidden="false" customHeight="true" outlineLevel="0" collapsed="false">
      <c r="A61" s="13"/>
      <c r="B61" s="72"/>
      <c r="C61" s="73"/>
      <c r="D61" s="73"/>
      <c r="E61" s="73"/>
      <c r="F61" s="73"/>
      <c r="G61" s="74"/>
      <c r="H61" s="74"/>
      <c r="I61" s="74"/>
      <c r="J61" s="75"/>
      <c r="K61" s="76"/>
    </row>
    <row r="62" customFormat="false" ht="33.75" hidden="false" customHeight="true" outlineLevel="0" collapsed="false">
      <c r="A62" s="13"/>
      <c r="B62" s="30" t="s">
        <v>31</v>
      </c>
      <c r="C62" s="30"/>
      <c r="D62" s="30"/>
      <c r="E62" s="30"/>
      <c r="F62" s="30"/>
      <c r="G62" s="30"/>
      <c r="H62" s="30"/>
      <c r="I62" s="30"/>
      <c r="J62" s="30"/>
      <c r="K62" s="30"/>
    </row>
    <row r="63" customFormat="false" ht="29.25" hidden="false" customHeight="true" outlineLevel="0" collapsed="false">
      <c r="A63" s="31" t="s">
        <v>12</v>
      </c>
      <c r="B63" s="21" t="s">
        <v>13</v>
      </c>
      <c r="C63" s="21" t="s">
        <v>14</v>
      </c>
      <c r="D63" s="21" t="s">
        <v>15</v>
      </c>
      <c r="E63" s="32" t="s">
        <v>16</v>
      </c>
      <c r="F63" s="21" t="s">
        <v>17</v>
      </c>
      <c r="G63" s="21" t="s">
        <v>18</v>
      </c>
      <c r="H63" s="33" t="s">
        <v>19</v>
      </c>
      <c r="I63" s="34" t="s">
        <v>20</v>
      </c>
      <c r="J63" s="35" t="s">
        <v>21</v>
      </c>
      <c r="K63" s="36" t="s">
        <v>22</v>
      </c>
      <c r="L63" s="37"/>
    </row>
    <row r="64" customFormat="false" ht="6.75" hidden="true" customHeight="true" outlineLevel="0" collapsed="false">
      <c r="A64" s="38"/>
      <c r="B64" s="39"/>
      <c r="C64" s="39"/>
      <c r="D64" s="39"/>
      <c r="E64" s="40"/>
      <c r="F64" s="41"/>
      <c r="G64" s="42"/>
      <c r="H64" s="43"/>
      <c r="I64" s="44"/>
      <c r="J64" s="45"/>
      <c r="K64" s="46"/>
      <c r="L64" s="37"/>
    </row>
    <row r="65" customFormat="false" ht="15" hidden="false" customHeight="true" outlineLevel="0" collapsed="false">
      <c r="A65" s="47"/>
      <c r="B65" s="48"/>
      <c r="C65" s="48"/>
      <c r="D65" s="48"/>
      <c r="E65" s="49"/>
      <c r="F65" s="50"/>
      <c r="G65" s="51"/>
      <c r="H65" s="43" t="n">
        <f aca="false">((((G65-F65+1)))*E65)</f>
        <v>0</v>
      </c>
      <c r="I65" s="52"/>
      <c r="J65" s="53"/>
      <c r="K65" s="46"/>
      <c r="L65" s="37"/>
    </row>
    <row r="66" customFormat="false" ht="15" hidden="false" customHeight="true" outlineLevel="0" collapsed="false">
      <c r="A66" s="47"/>
      <c r="B66" s="48"/>
      <c r="C66" s="48"/>
      <c r="D66" s="48"/>
      <c r="E66" s="49"/>
      <c r="F66" s="50"/>
      <c r="G66" s="51"/>
      <c r="H66" s="43" t="n">
        <f aca="false">((((G66-F66+1)))*E66)</f>
        <v>0</v>
      </c>
      <c r="I66" s="52"/>
      <c r="J66" s="53"/>
      <c r="K66" s="46"/>
      <c r="L66" s="37"/>
    </row>
    <row r="67" customFormat="false" ht="15" hidden="false" customHeight="true" outlineLevel="0" collapsed="false">
      <c r="A67" s="47"/>
      <c r="B67" s="48"/>
      <c r="C67" s="48"/>
      <c r="D67" s="48"/>
      <c r="E67" s="49"/>
      <c r="F67" s="50"/>
      <c r="G67" s="51"/>
      <c r="H67" s="43" t="n">
        <f aca="false">((((G67-F67+1)))*E67)</f>
        <v>0</v>
      </c>
      <c r="I67" s="52"/>
      <c r="J67" s="53"/>
      <c r="K67" s="46"/>
      <c r="L67" s="37"/>
    </row>
    <row r="68" customFormat="false" ht="15" hidden="false" customHeight="true" outlineLevel="0" collapsed="false">
      <c r="A68" s="47"/>
      <c r="B68" s="48"/>
      <c r="C68" s="48"/>
      <c r="D68" s="48"/>
      <c r="E68" s="49"/>
      <c r="F68" s="50"/>
      <c r="G68" s="51"/>
      <c r="H68" s="43" t="n">
        <f aca="false">((((G68-F68+1)))*E68)</f>
        <v>0</v>
      </c>
      <c r="I68" s="52"/>
      <c r="J68" s="53"/>
      <c r="K68" s="46"/>
      <c r="L68" s="37"/>
    </row>
    <row r="69" customFormat="false" ht="15" hidden="false" customHeight="true" outlineLevel="0" collapsed="false">
      <c r="A69" s="47"/>
      <c r="B69" s="48"/>
      <c r="C69" s="48"/>
      <c r="D69" s="48"/>
      <c r="E69" s="49"/>
      <c r="F69" s="50"/>
      <c r="G69" s="51"/>
      <c r="H69" s="43" t="n">
        <f aca="false">((((G69-F69+1)))*E69)</f>
        <v>0</v>
      </c>
      <c r="I69" s="52"/>
      <c r="J69" s="53"/>
      <c r="K69" s="46"/>
      <c r="L69" s="37"/>
    </row>
    <row r="70" customFormat="false" ht="15" hidden="false" customHeight="true" outlineLevel="0" collapsed="false">
      <c r="A70" s="47"/>
      <c r="B70" s="48"/>
      <c r="C70" s="48"/>
      <c r="D70" s="48"/>
      <c r="E70" s="49"/>
      <c r="F70" s="50"/>
      <c r="G70" s="51"/>
      <c r="H70" s="54" t="n">
        <f aca="false">((((G70-F70+1)))*E70)</f>
        <v>0</v>
      </c>
      <c r="I70" s="52"/>
      <c r="J70" s="53"/>
      <c r="K70" s="46"/>
    </row>
    <row r="71" customFormat="false" ht="15" hidden="false" customHeight="true" outlineLevel="0" collapsed="false">
      <c r="A71" s="47"/>
      <c r="B71" s="48"/>
      <c r="C71" s="48"/>
      <c r="D71" s="48"/>
      <c r="E71" s="49"/>
      <c r="F71" s="50"/>
      <c r="G71" s="51"/>
      <c r="H71" s="54" t="n">
        <f aca="false">((((G71-F71+1)))*E71)</f>
        <v>0</v>
      </c>
      <c r="I71" s="55"/>
      <c r="J71" s="53"/>
      <c r="K71" s="46"/>
    </row>
    <row r="72" customFormat="false" ht="15" hidden="false" customHeight="true" outlineLevel="0" collapsed="false">
      <c r="A72" s="47"/>
      <c r="B72" s="48"/>
      <c r="C72" s="48"/>
      <c r="D72" s="48"/>
      <c r="E72" s="49"/>
      <c r="F72" s="50"/>
      <c r="G72" s="51"/>
      <c r="H72" s="54" t="n">
        <f aca="false">((((G72-F72+1)))*E72)</f>
        <v>0</v>
      </c>
      <c r="I72" s="55"/>
      <c r="J72" s="53"/>
      <c r="K72" s="46"/>
    </row>
    <row r="73" customFormat="false" ht="15" hidden="false" customHeight="true" outlineLevel="0" collapsed="false">
      <c r="A73" s="47"/>
      <c r="B73" s="48"/>
      <c r="C73" s="48"/>
      <c r="D73" s="48"/>
      <c r="E73" s="49"/>
      <c r="F73" s="50"/>
      <c r="G73" s="51"/>
      <c r="H73" s="54" t="n">
        <f aca="false">((((G73-F73+1)))*E73)</f>
        <v>0</v>
      </c>
      <c r="I73" s="55"/>
      <c r="J73" s="53"/>
      <c r="K73" s="46"/>
    </row>
    <row r="74" customFormat="false" ht="15" hidden="false" customHeight="true" outlineLevel="0" collapsed="false">
      <c r="A74" s="47"/>
      <c r="B74" s="48"/>
      <c r="C74" s="48"/>
      <c r="D74" s="48"/>
      <c r="E74" s="49"/>
      <c r="F74" s="50"/>
      <c r="G74" s="51"/>
      <c r="H74" s="54" t="n">
        <f aca="false">((((G74-F74+1)))*E74)</f>
        <v>0</v>
      </c>
      <c r="I74" s="55"/>
      <c r="J74" s="53"/>
      <c r="K74" s="46"/>
    </row>
    <row r="75" s="29" customFormat="true" ht="17.25" hidden="false" customHeight="true" outlineLevel="0" collapsed="false">
      <c r="A75" s="83" t="s">
        <v>23</v>
      </c>
      <c r="B75" s="83"/>
      <c r="C75" s="83"/>
      <c r="D75" s="83"/>
      <c r="E75" s="83"/>
      <c r="F75" s="83"/>
      <c r="G75" s="83"/>
      <c r="H75" s="57" t="n">
        <f aca="false">SUM(H57:H74)</f>
        <v>0</v>
      </c>
      <c r="I75" s="84" t="str">
        <f aca="false">IF(H75&gt;=30,H75/30,"0")</f>
        <v>0</v>
      </c>
      <c r="J75" s="85" t="n">
        <f aca="false">IF(I75&lt;1,"0",(ROUNDDOWN(I75,0))*0.02)</f>
        <v>0</v>
      </c>
      <c r="K75" s="8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customFormat="false" ht="17.25" hidden="false" customHeight="true" outlineLevel="0" collapsed="false">
      <c r="A76" s="61"/>
      <c r="B76" s="62"/>
      <c r="C76" s="62"/>
      <c r="D76" s="62"/>
      <c r="E76" s="62"/>
      <c r="F76" s="62"/>
      <c r="G76" s="63" t="s">
        <v>24</v>
      </c>
      <c r="H76" s="63"/>
      <c r="I76" s="63"/>
      <c r="J76" s="64" t="n">
        <f aca="false">IF(SUM(J55:J75)&gt;12,"12,00",SUM(J55:J75))</f>
        <v>0</v>
      </c>
      <c r="K76" s="65"/>
    </row>
    <row r="77" customFormat="false" ht="12" hidden="false" customHeight="true" outlineLevel="0" collapsed="false">
      <c r="A77" s="13"/>
      <c r="B77" s="87" t="s">
        <v>25</v>
      </c>
      <c r="C77" s="88"/>
      <c r="D77" s="88"/>
      <c r="E77" s="88"/>
      <c r="F77" s="88"/>
      <c r="G77" s="67"/>
      <c r="H77" s="67"/>
      <c r="I77" s="67"/>
      <c r="J77" s="68"/>
      <c r="K77" s="69"/>
    </row>
    <row r="78" customFormat="false" ht="12" hidden="false" customHeight="true" outlineLevel="0" collapsed="false">
      <c r="A78" s="13"/>
      <c r="B78" s="66" t="s">
        <v>29</v>
      </c>
      <c r="G78" s="70"/>
      <c r="H78" s="70"/>
      <c r="I78" s="70"/>
      <c r="J78" s="68"/>
      <c r="K78" s="71"/>
    </row>
    <row r="79" customFormat="false" ht="12" hidden="false" customHeight="true" outlineLevel="0" collapsed="false">
      <c r="A79" s="13"/>
      <c r="B79" s="72" t="s">
        <v>30</v>
      </c>
      <c r="C79" s="73"/>
      <c r="D79" s="73"/>
      <c r="E79" s="73"/>
      <c r="F79" s="73"/>
      <c r="G79" s="74"/>
      <c r="H79" s="74"/>
      <c r="I79" s="74"/>
      <c r="J79" s="75"/>
      <c r="K79" s="76"/>
    </row>
    <row r="80" customFormat="false" ht="16.5" hidden="false" customHeight="true" outlineLevel="0" collapsed="false">
      <c r="A80" s="13"/>
      <c r="B80" s="72"/>
      <c r="C80" s="73"/>
      <c r="D80" s="73"/>
      <c r="E80" s="73"/>
      <c r="F80" s="73"/>
      <c r="G80" s="74"/>
      <c r="H80" s="74"/>
      <c r="I80" s="74"/>
      <c r="J80" s="75"/>
      <c r="K80" s="76"/>
    </row>
    <row r="81" s="94" customFormat="true" ht="17.25" hidden="false" customHeight="true" outlineLevel="0" collapsed="false">
      <c r="A81" s="89"/>
      <c r="B81" s="90"/>
      <c r="C81" s="91" t="s">
        <v>32</v>
      </c>
      <c r="D81" s="91"/>
      <c r="E81" s="91"/>
      <c r="F81" s="91"/>
      <c r="G81" s="91"/>
      <c r="H81" s="91"/>
      <c r="I81" s="91"/>
      <c r="J81" s="92" t="n">
        <f aca="false">IF((J32+J57+J76)&gt;12,"12,00",(J32+J57+J76))</f>
        <v>0</v>
      </c>
      <c r="K81" s="93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="94" customFormat="true" ht="17.25" hidden="false" customHeight="true" outlineLevel="0" collapsed="false">
      <c r="A82" s="89"/>
      <c r="B82" s="90"/>
      <c r="C82" s="95"/>
      <c r="D82" s="95"/>
      <c r="E82" s="95"/>
      <c r="F82" s="95"/>
      <c r="G82" s="95"/>
      <c r="H82" s="95"/>
      <c r="I82" s="95"/>
      <c r="J82" s="96"/>
      <c r="K82" s="97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="94" customFormat="true" ht="17.25" hidden="false" customHeight="true" outlineLevel="0" collapsed="false">
      <c r="A83" s="89"/>
      <c r="B83" s="90"/>
      <c r="C83" s="95"/>
      <c r="D83" s="95"/>
      <c r="E83" s="95"/>
      <c r="F83" s="95"/>
      <c r="G83" s="95"/>
      <c r="H83" s="95"/>
      <c r="I83" s="95"/>
      <c r="J83" s="96"/>
      <c r="K83" s="97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="94" customFormat="true" ht="17.25" hidden="false" customHeight="true" outlineLevel="0" collapsed="false">
      <c r="A84" s="89"/>
      <c r="B84" s="90"/>
      <c r="C84" s="95"/>
      <c r="D84" s="95"/>
      <c r="E84" s="95"/>
      <c r="F84" s="95"/>
      <c r="G84" s="95"/>
      <c r="H84" s="95"/>
      <c r="I84" s="95"/>
      <c r="J84" s="96"/>
      <c r="K84" s="97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="94" customFormat="true" ht="17.25" hidden="false" customHeight="true" outlineLevel="0" collapsed="false">
      <c r="A85" s="89"/>
      <c r="B85" s="90"/>
      <c r="C85" s="95"/>
      <c r="D85" s="95"/>
      <c r="E85" s="95"/>
      <c r="F85" s="95"/>
      <c r="G85" s="95"/>
      <c r="H85" s="95"/>
      <c r="I85" s="95"/>
      <c r="J85" s="96"/>
      <c r="K85" s="97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="94" customFormat="true" ht="17.25" hidden="false" customHeight="true" outlineLevel="0" collapsed="false">
      <c r="A86" s="89"/>
      <c r="B86" s="90"/>
      <c r="C86" s="98"/>
      <c r="D86" s="98"/>
      <c r="E86" s="98"/>
      <c r="F86" s="98"/>
      <c r="G86" s="98"/>
      <c r="H86" s="98"/>
      <c r="I86" s="98"/>
      <c r="J86" s="98"/>
      <c r="K86" s="98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customFormat="false" ht="33" hidden="false" customHeight="true" outlineLevel="0" collapsed="false">
      <c r="A87" s="13"/>
      <c r="B87" s="99" t="s">
        <v>33</v>
      </c>
      <c r="C87" s="99"/>
      <c r="D87" s="99"/>
      <c r="E87" s="99"/>
      <c r="F87" s="99"/>
      <c r="G87" s="99"/>
      <c r="H87" s="99"/>
      <c r="I87" s="99"/>
      <c r="J87" s="99"/>
      <c r="K87" s="99"/>
    </row>
    <row r="88" customFormat="false" ht="24" hidden="false" customHeight="true" outlineLevel="0" collapsed="false">
      <c r="A88" s="100" t="s">
        <v>12</v>
      </c>
      <c r="B88" s="21" t="s">
        <v>34</v>
      </c>
      <c r="C88" s="21"/>
      <c r="D88" s="21"/>
      <c r="E88" s="101" t="s">
        <v>35</v>
      </c>
      <c r="F88" s="101"/>
      <c r="G88" s="102" t="s">
        <v>36</v>
      </c>
      <c r="H88" s="103"/>
      <c r="J88" s="104" t="s">
        <v>21</v>
      </c>
      <c r="K88" s="105" t="s">
        <v>22</v>
      </c>
    </row>
    <row r="89" customFormat="false" ht="14.25" hidden="false" customHeight="false" outlineLevel="0" collapsed="false">
      <c r="A89" s="106"/>
      <c r="B89" s="107"/>
      <c r="C89" s="107"/>
      <c r="D89" s="107"/>
      <c r="E89" s="25"/>
      <c r="F89" s="25"/>
      <c r="G89" s="108"/>
      <c r="J89" s="109" t="n">
        <f aca="false">IF(G89="20h a 50h","0,20",IF(G89="51h a 100h","0,60",IF(G89="101h a 150h","1,00",IF(G89="151h o més","1,40"))))</f>
        <v>0</v>
      </c>
      <c r="K89" s="105"/>
    </row>
    <row r="90" customFormat="false" ht="14.25" hidden="false" customHeight="false" outlineLevel="0" collapsed="false">
      <c r="A90" s="106"/>
      <c r="B90" s="107"/>
      <c r="C90" s="107"/>
      <c r="D90" s="107"/>
      <c r="E90" s="25"/>
      <c r="F90" s="25"/>
      <c r="G90" s="108"/>
      <c r="J90" s="109" t="n">
        <f aca="false">IF(G90="20h a 50h","0,20",IF(G90="51h a 100h","0,60",IF(G90="101h a 150h","1,00",IF(G90="151h o més","1,40"))))</f>
        <v>0</v>
      </c>
      <c r="K90" s="60"/>
      <c r="L90" s="37"/>
      <c r="M90" s="2" t="s">
        <v>37</v>
      </c>
    </row>
    <row r="91" customFormat="false" ht="14.25" hidden="false" customHeight="false" outlineLevel="0" collapsed="false">
      <c r="A91" s="106"/>
      <c r="B91" s="107"/>
      <c r="C91" s="107"/>
      <c r="D91" s="107"/>
      <c r="E91" s="25"/>
      <c r="F91" s="25"/>
      <c r="G91" s="108"/>
      <c r="J91" s="109" t="n">
        <f aca="false">IF(G91="20h a 50h","0,20",IF(G91="51h a 100h","0,60",IF(G91="101h a 150h","1,00",IF(G91="151h o més","1,40"))))</f>
        <v>0</v>
      </c>
      <c r="K91" s="60"/>
      <c r="M91" s="2" t="s">
        <v>38</v>
      </c>
    </row>
    <row r="92" customFormat="false" ht="14.25" hidden="false" customHeight="false" outlineLevel="0" collapsed="false">
      <c r="A92" s="106"/>
      <c r="B92" s="107"/>
      <c r="C92" s="107"/>
      <c r="D92" s="107"/>
      <c r="E92" s="25"/>
      <c r="F92" s="25"/>
      <c r="G92" s="108"/>
      <c r="J92" s="109" t="n">
        <f aca="false">IF(G92="20h a 50h","0,20",IF(G92="51h a 100h","0,60",IF(G92="101h a 150h","1,00",IF(G92="151h o més","1,40"))))</f>
        <v>0</v>
      </c>
      <c r="K92" s="60"/>
      <c r="M92" s="2" t="s">
        <v>39</v>
      </c>
    </row>
    <row r="93" customFormat="false" ht="14.25" hidden="false" customHeight="false" outlineLevel="0" collapsed="false">
      <c r="A93" s="106"/>
      <c r="B93" s="107"/>
      <c r="C93" s="107"/>
      <c r="D93" s="107"/>
      <c r="E93" s="25"/>
      <c r="F93" s="25"/>
      <c r="G93" s="108"/>
      <c r="J93" s="109" t="n">
        <f aca="false">IF(G93="20h a 50h","0,20",IF(G93="51h a 100h","0,60",IF(G93="101h a 150h","1,00",IF(G93="151h o més","1,40"))))</f>
        <v>0</v>
      </c>
      <c r="K93" s="60"/>
      <c r="M93" s="2" t="s">
        <v>40</v>
      </c>
    </row>
    <row r="94" customFormat="false" ht="14.25" hidden="false" customHeight="false" outlineLevel="0" collapsed="false">
      <c r="A94" s="106"/>
      <c r="B94" s="107"/>
      <c r="C94" s="107"/>
      <c r="D94" s="107"/>
      <c r="E94" s="25"/>
      <c r="F94" s="25"/>
      <c r="G94" s="108"/>
      <c r="J94" s="109" t="n">
        <f aca="false">IF(G94="20h a 50h","0,20",IF(G94="51h a 100h","0,60",IF(G94="101h a 150h","1,00",IF(G94="151h o més","1,40"))))</f>
        <v>0</v>
      </c>
      <c r="K94" s="60"/>
    </row>
    <row r="95" customFormat="false" ht="14.25" hidden="false" customHeight="false" outlineLevel="0" collapsed="false">
      <c r="A95" s="106"/>
      <c r="B95" s="107"/>
      <c r="C95" s="107"/>
      <c r="D95" s="107"/>
      <c r="E95" s="25"/>
      <c r="F95" s="25"/>
      <c r="G95" s="108"/>
      <c r="J95" s="109" t="n">
        <f aca="false">IF(G95="20h a 50h","0,20",IF(G95="51h a 100h","0,60",IF(G95="101h a 150h","1,00",IF(G95="151h o més","1,40"))))</f>
        <v>0</v>
      </c>
      <c r="K95" s="60"/>
    </row>
    <row r="96" customFormat="false" ht="14.25" hidden="false" customHeight="false" outlineLevel="0" collapsed="false">
      <c r="A96" s="106"/>
      <c r="B96" s="107"/>
      <c r="C96" s="107"/>
      <c r="D96" s="107"/>
      <c r="E96" s="25"/>
      <c r="F96" s="25"/>
      <c r="G96" s="108"/>
      <c r="J96" s="109" t="n">
        <f aca="false">IF(G96="20h a 50h","0,20",IF(G96="51h a 100h","0,60",IF(G96="101h a 150h","1,00",IF(G96="151h o més","1,40"))))</f>
        <v>0</v>
      </c>
      <c r="K96" s="60"/>
    </row>
    <row r="97" customFormat="false" ht="14.25" hidden="false" customHeight="false" outlineLevel="0" collapsed="false">
      <c r="A97" s="106"/>
      <c r="B97" s="107"/>
      <c r="C97" s="107"/>
      <c r="D97" s="107"/>
      <c r="E97" s="25"/>
      <c r="F97" s="25"/>
      <c r="G97" s="108"/>
      <c r="J97" s="109" t="n">
        <f aca="false">IF(G97="20h a 50h","0,20",IF(G97="51h a 100h","0,60",IF(G97="101h a 150h","1,00",IF(G97="151h o més","1,40"))))</f>
        <v>0</v>
      </c>
      <c r="K97" s="60"/>
    </row>
    <row r="98" customFormat="false" ht="14.25" hidden="false" customHeight="false" outlineLevel="0" collapsed="false">
      <c r="A98" s="106"/>
      <c r="B98" s="107"/>
      <c r="C98" s="107"/>
      <c r="D98" s="107"/>
      <c r="E98" s="25"/>
      <c r="F98" s="25"/>
      <c r="G98" s="108"/>
      <c r="J98" s="109" t="n">
        <f aca="false">IF(G98="20h a 50h","0,20",IF(G98="51h a 100h","0,60",IF(G98="101h a 150h","1,00",IF(G98="151h o més","1,40"))))</f>
        <v>0</v>
      </c>
      <c r="K98" s="60"/>
    </row>
    <row r="99" customFormat="false" ht="14.25" hidden="false" customHeight="false" outlineLevel="0" collapsed="false">
      <c r="A99" s="106"/>
      <c r="B99" s="107"/>
      <c r="C99" s="107"/>
      <c r="D99" s="107"/>
      <c r="E99" s="25"/>
      <c r="F99" s="25"/>
      <c r="G99" s="108"/>
      <c r="J99" s="109" t="n">
        <f aca="false">IF(G99="20h a 50h","0,20",IF(G99="51h a 100h","0,60",IF(G99="101h a 150h","1,00",IF(G99="151h o més","1,40"))))</f>
        <v>0</v>
      </c>
      <c r="K99" s="60"/>
    </row>
    <row r="100" customFormat="false" ht="14.25" hidden="false" customHeight="false" outlineLevel="0" collapsed="false">
      <c r="A100" s="106"/>
      <c r="B100" s="107"/>
      <c r="C100" s="107"/>
      <c r="D100" s="107"/>
      <c r="E100" s="25"/>
      <c r="F100" s="25"/>
      <c r="G100" s="108"/>
      <c r="J100" s="109" t="n">
        <f aca="false">IF(G100="20h a 50h","0,20",IF(G100="51h a 100h","0,60",IF(G100="101h a 150h","1,00",IF(G100="151h o més","1,40"))))</f>
        <v>0</v>
      </c>
      <c r="K100" s="60"/>
    </row>
    <row r="101" customFormat="false" ht="15" hidden="false" customHeight="true" outlineLevel="0" collapsed="false">
      <c r="A101" s="106"/>
      <c r="B101" s="107"/>
      <c r="C101" s="107"/>
      <c r="D101" s="107"/>
      <c r="E101" s="25"/>
      <c r="F101" s="25"/>
      <c r="G101" s="108"/>
      <c r="J101" s="109" t="n">
        <f aca="false">IF(G101="20h a 50h","0,20",IF(G101="51h a 100h","0,60",IF(G101="101h a 150h","1,00",IF(G101="151h o més","1,40"))))</f>
        <v>0</v>
      </c>
      <c r="K101" s="60"/>
    </row>
    <row r="102" customFormat="false" ht="15" hidden="false" customHeight="true" outlineLevel="0" collapsed="false">
      <c r="A102" s="106"/>
      <c r="B102" s="107"/>
      <c r="C102" s="107"/>
      <c r="D102" s="107"/>
      <c r="E102" s="25"/>
      <c r="F102" s="25"/>
      <c r="G102" s="108"/>
      <c r="J102" s="109" t="n">
        <f aca="false">IF(G102="20h a 50h","0,20",IF(G102="51h a 100h","0,60",IF(G102="101h a 150h","1,00",IF(G102="151h o més","1,40"))))</f>
        <v>0</v>
      </c>
      <c r="K102" s="60"/>
    </row>
    <row r="103" customFormat="false" ht="15" hidden="false" customHeight="true" outlineLevel="0" collapsed="false">
      <c r="A103" s="106"/>
      <c r="B103" s="107"/>
      <c r="C103" s="107"/>
      <c r="D103" s="107"/>
      <c r="E103" s="25"/>
      <c r="F103" s="25"/>
      <c r="G103" s="108"/>
      <c r="J103" s="109" t="n">
        <f aca="false">IF(G103="20h a 50h","0,20",IF(G103="51h a 100h","0,60",IF(G103="101h a 150h","1,00",IF(G103="151h o més","1,40"))))</f>
        <v>0</v>
      </c>
      <c r="K103" s="60"/>
    </row>
    <row r="104" customFormat="false" ht="15" hidden="false" customHeight="true" outlineLevel="0" collapsed="false">
      <c r="A104" s="106"/>
      <c r="B104" s="107"/>
      <c r="C104" s="107"/>
      <c r="D104" s="107"/>
      <c r="E104" s="25"/>
      <c r="F104" s="25"/>
      <c r="G104" s="108"/>
      <c r="J104" s="109" t="n">
        <f aca="false">IF(G104="20h a 50h","0,20",IF(G104="51h a 100h","0,60",IF(G104="101h a 150h","1,00",IF(G104="151h o més","1,40"))))</f>
        <v>0</v>
      </c>
      <c r="K104" s="60"/>
      <c r="L104" s="37"/>
    </row>
    <row r="105" customFormat="false" ht="15" hidden="false" customHeight="true" outlineLevel="0" collapsed="false">
      <c r="A105" s="106"/>
      <c r="B105" s="107"/>
      <c r="C105" s="107"/>
      <c r="D105" s="107"/>
      <c r="E105" s="25"/>
      <c r="F105" s="25"/>
      <c r="G105" s="108"/>
      <c r="J105" s="109" t="n">
        <f aca="false">IF(G105="20h a 50h","0,20",IF(G105="51h a 100h","0,60",IF(G105="101h a 150h","1,00",IF(G105="151h o més","1,40"))))</f>
        <v>0</v>
      </c>
      <c r="K105" s="60"/>
    </row>
    <row r="106" customFormat="false" ht="15" hidden="false" customHeight="true" outlineLevel="0" collapsed="false">
      <c r="A106" s="106"/>
      <c r="B106" s="107"/>
      <c r="C106" s="107"/>
      <c r="D106" s="107"/>
      <c r="E106" s="25"/>
      <c r="F106" s="25"/>
      <c r="G106" s="108"/>
      <c r="J106" s="109" t="n">
        <f aca="false">IF(G106="20h a 50h","0,20",IF(G106="51h a 100h","0,60",IF(G106="101h a 150h","1,00",IF(G106="151h o més","1,40"))))</f>
        <v>0</v>
      </c>
      <c r="K106" s="60"/>
    </row>
    <row r="107" s="115" customFormat="true" ht="15" hidden="false" customHeight="true" outlineLevel="0" collapsed="false">
      <c r="A107" s="110"/>
      <c r="B107" s="111"/>
      <c r="C107" s="111"/>
      <c r="D107" s="111"/>
      <c r="E107" s="111"/>
      <c r="F107" s="111"/>
      <c r="G107" s="112" t="s">
        <v>41</v>
      </c>
      <c r="H107" s="112"/>
      <c r="I107" s="112"/>
      <c r="J107" s="113" t="n">
        <f aca="false">IF((J89+J90+J91+J92+J93+J94++J95+J96+J97+J98+J99+J100+J101+J102+J103+J104+J105+J106)&gt;8,"8,00",(J89+J90+J91+J92+J93+J94+J95+J96+J97+J98+J99+J100+J101+J102+J103+J104+J105+J106))</f>
        <v>0</v>
      </c>
      <c r="K107" s="114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</row>
    <row r="108" customFormat="false" ht="15.75" hidden="false" customHeight="true" outlineLevel="0" collapsed="false">
      <c r="A108" s="116"/>
      <c r="B108" s="99" t="s">
        <v>42</v>
      </c>
      <c r="C108" s="99"/>
      <c r="D108" s="99"/>
      <c r="E108" s="99"/>
      <c r="F108" s="99"/>
      <c r="G108" s="99"/>
      <c r="H108" s="99"/>
      <c r="I108" s="99"/>
      <c r="J108" s="99"/>
      <c r="K108" s="99"/>
      <c r="O108" s="2" t="s">
        <v>43</v>
      </c>
    </row>
    <row r="109" customFormat="false" ht="25.5" hidden="false" customHeight="true" outlineLevel="0" collapsed="false">
      <c r="A109" s="100" t="s">
        <v>12</v>
      </c>
      <c r="B109" s="117" t="s">
        <v>44</v>
      </c>
      <c r="C109" s="117"/>
      <c r="D109" s="117"/>
      <c r="E109" s="117"/>
      <c r="F109" s="117"/>
      <c r="G109" s="117"/>
      <c r="H109" s="117"/>
      <c r="I109" s="117"/>
      <c r="J109" s="117"/>
      <c r="K109" s="117"/>
    </row>
    <row r="110" customFormat="false" ht="15" hidden="false" customHeight="true" outlineLevel="0" collapsed="false">
      <c r="A110" s="118"/>
      <c r="B110" s="119"/>
      <c r="C110" s="119"/>
      <c r="D110" s="119"/>
      <c r="E110" s="119"/>
      <c r="F110" s="120"/>
      <c r="G110" s="121"/>
      <c r="H110" s="122"/>
      <c r="I110" s="122"/>
      <c r="J110" s="123" t="n">
        <f aca="false">IF(B110="Títol universitari de Grau o equivalent","2,00",IF(B110="Diplomatura","1,50",IF(B110="Màster oficial relacionat funcions","0,75",IF(B110="Títol grau superior FP relacionat funcions","0,50"))))</f>
        <v>0</v>
      </c>
      <c r="K110" s="124"/>
      <c r="M110" s="2" t="s">
        <v>45</v>
      </c>
    </row>
    <row r="111" customFormat="false" ht="15" hidden="false" customHeight="true" outlineLevel="0" collapsed="false">
      <c r="A111" s="125"/>
      <c r="B111" s="119"/>
      <c r="C111" s="119"/>
      <c r="D111" s="119"/>
      <c r="E111" s="119"/>
      <c r="F111" s="120"/>
      <c r="G111" s="121"/>
      <c r="H111" s="122"/>
      <c r="I111" s="122"/>
      <c r="J111" s="123" t="n">
        <f aca="false">IF(B111="Títol universitari de Grau o equivalent","2,00",IF(B111="Diplomatura","1,50",IF(B111="Màster oficial relacionat funcions","0,75",IF(B111="Títol grau superior FP relacionat funcions","0,50"))))</f>
        <v>0</v>
      </c>
      <c r="K111" s="124"/>
      <c r="M111" s="2" t="s">
        <v>46</v>
      </c>
    </row>
    <row r="112" customFormat="false" ht="15" hidden="false" customHeight="true" outlineLevel="0" collapsed="false">
      <c r="A112" s="125"/>
      <c r="B112" s="119"/>
      <c r="C112" s="119"/>
      <c r="D112" s="119"/>
      <c r="E112" s="119"/>
      <c r="F112" s="120"/>
      <c r="G112" s="121"/>
      <c r="H112" s="122"/>
      <c r="I112" s="122"/>
      <c r="J112" s="123" t="n">
        <f aca="false">IF(B112="Títol universitari de Grau o equivalent","2,00",IF(B112="Diplomatura","1,50",IF(B112="Màster oficial relacionat funcions","0,75",IF(B112="Títol grau superior FP relacionat funcions","0,50"))))</f>
        <v>0</v>
      </c>
      <c r="K112" s="124"/>
      <c r="M112" s="2" t="s">
        <v>47</v>
      </c>
    </row>
    <row r="113" customFormat="false" ht="15" hidden="false" customHeight="true" outlineLevel="0" collapsed="false">
      <c r="A113" s="125"/>
      <c r="B113" s="119"/>
      <c r="C113" s="119"/>
      <c r="D113" s="119"/>
      <c r="E113" s="119"/>
      <c r="F113" s="120"/>
      <c r="G113" s="121"/>
      <c r="H113" s="122"/>
      <c r="I113" s="122"/>
      <c r="J113" s="123" t="n">
        <f aca="false">IF(B113="Títol universitari de Grau o equivalent","2,00",IF(B113="Diplomatura","1,50",IF(B113="Màster oficial relacionat funcions","0,75",IF(B113="Títol grau superior FP relacionat funcions","0,50"))))</f>
        <v>0</v>
      </c>
      <c r="K113" s="124"/>
      <c r="M113" s="2" t="s">
        <v>48</v>
      </c>
    </row>
    <row r="114" customFormat="false" ht="17.25" hidden="false" customHeight="true" outlineLevel="0" collapsed="false">
      <c r="A114" s="126"/>
      <c r="B114" s="127"/>
      <c r="C114" s="128"/>
      <c r="D114" s="128"/>
      <c r="E114" s="128"/>
      <c r="F114" s="129" t="s">
        <v>49</v>
      </c>
      <c r="G114" s="129"/>
      <c r="H114" s="129"/>
      <c r="I114" s="129"/>
      <c r="J114" s="130" t="n">
        <f aca="false">IF((J110+J111+J112+J113)&gt;4,"4,00",(J110+J111+J112+J113))</f>
        <v>0</v>
      </c>
      <c r="K114" s="131"/>
    </row>
    <row r="115" customFormat="false" ht="15" hidden="false" customHeight="true" outlineLevel="0" collapsed="false">
      <c r="A115" s="132"/>
      <c r="K115" s="133"/>
    </row>
    <row r="116" customFormat="false" ht="15" hidden="false" customHeight="true" outlineLevel="0" collapsed="false">
      <c r="A116" s="134"/>
      <c r="B116" s="135" t="s">
        <v>50</v>
      </c>
      <c r="C116" s="135"/>
      <c r="D116" s="136"/>
      <c r="E116" s="137"/>
      <c r="G116" s="138"/>
      <c r="H116" s="139"/>
      <c r="J116" s="140" t="s">
        <v>21</v>
      </c>
      <c r="K116" s="36" t="s">
        <v>22</v>
      </c>
      <c r="M116" s="2" t="s">
        <v>51</v>
      </c>
      <c r="N116" s="141"/>
    </row>
    <row r="117" s="2" customFormat="true" ht="24" hidden="false" customHeight="true" outlineLevel="0" collapsed="false">
      <c r="A117" s="100" t="s">
        <v>12</v>
      </c>
      <c r="B117" s="142" t="s">
        <v>52</v>
      </c>
      <c r="C117" s="142" t="s">
        <v>53</v>
      </c>
      <c r="D117" s="143"/>
      <c r="E117" s="143"/>
      <c r="F117" s="143"/>
      <c r="G117" s="143"/>
      <c r="H117" s="143"/>
      <c r="I117" s="143"/>
      <c r="J117" s="140"/>
      <c r="K117" s="36"/>
      <c r="M117" s="2" t="s">
        <v>54</v>
      </c>
    </row>
    <row r="118" s="2" customFormat="true" ht="21" hidden="false" customHeight="true" outlineLevel="0" collapsed="false">
      <c r="A118" s="144"/>
      <c r="B118" s="48" t="s">
        <v>55</v>
      </c>
      <c r="C118" s="142"/>
      <c r="D118" s="143"/>
      <c r="E118" s="143"/>
      <c r="F118" s="143"/>
      <c r="G118" s="143"/>
      <c r="H118" s="143"/>
      <c r="I118" s="143"/>
      <c r="J118" s="145" t="b">
        <f aca="false">IF(C118="A2","0,50",IF(C118="B1","1,00",IF(C118="B2","1,50",IF(C118="C1","2,00",IF(C118="C2","3,00",IF(C118="Llenguatge administratiu","3,00"))))))</f>
        <v>0</v>
      </c>
      <c r="K118" s="36"/>
      <c r="M118" s="2" t="s">
        <v>56</v>
      </c>
    </row>
    <row r="119" s="2" customFormat="true" ht="21.75" hidden="false" customHeight="true" outlineLevel="0" collapsed="false">
      <c r="A119" s="146"/>
      <c r="B119" s="48" t="s">
        <v>55</v>
      </c>
      <c r="C119" s="142"/>
      <c r="D119" s="143"/>
      <c r="E119" s="143"/>
      <c r="F119" s="143"/>
      <c r="G119" s="143"/>
      <c r="H119" s="143"/>
      <c r="I119" s="143"/>
      <c r="J119" s="145" t="b">
        <f aca="false">IF(C119="A2","0,50",IF(C119="B1","1,00",IF(C119="B2","1,50",IF(C119="C1","2,00",IF(C119="C2","3,00",IF(C119="Llenguatge administratiu","3,00"))))))</f>
        <v>0</v>
      </c>
      <c r="K119" s="60"/>
      <c r="M119" s="2" t="s">
        <v>57</v>
      </c>
    </row>
    <row r="120" s="90" customFormat="true" ht="17.25" hidden="false" customHeight="true" outlineLevel="0" collapsed="false">
      <c r="A120" s="89"/>
      <c r="B120" s="94"/>
      <c r="C120" s="94"/>
      <c r="D120" s="147"/>
      <c r="E120" s="147"/>
      <c r="F120" s="147"/>
      <c r="G120" s="148" t="s">
        <v>58</v>
      </c>
      <c r="H120" s="148"/>
      <c r="I120" s="148"/>
      <c r="J120" s="149" t="n">
        <f aca="false">IF((J118+J119)&gt;3,"3,00",(J118+J119))</f>
        <v>0</v>
      </c>
      <c r="K120" s="150"/>
      <c r="M120" s="90" t="s">
        <v>59</v>
      </c>
    </row>
    <row r="121" s="90" customFormat="true" ht="17.25" hidden="false" customHeight="true" outlineLevel="0" collapsed="false">
      <c r="A121" s="89"/>
      <c r="B121" s="94"/>
      <c r="C121" s="94"/>
      <c r="D121" s="147"/>
      <c r="E121" s="147"/>
      <c r="F121" s="147"/>
      <c r="G121" s="151"/>
      <c r="H121" s="151"/>
      <c r="I121" s="151"/>
      <c r="J121" s="96"/>
      <c r="K121" s="152"/>
      <c r="M121" s="90" t="s">
        <v>60</v>
      </c>
    </row>
    <row r="122" customFormat="false" ht="27.75" hidden="false" customHeight="true" outlineLevel="0" collapsed="false">
      <c r="A122" s="153"/>
      <c r="B122" s="154" t="s">
        <v>61</v>
      </c>
      <c r="C122" s="154"/>
      <c r="D122" s="136"/>
      <c r="E122" s="137"/>
      <c r="G122" s="138"/>
      <c r="H122" s="139"/>
      <c r="J122" s="140" t="s">
        <v>21</v>
      </c>
      <c r="K122" s="36" t="s">
        <v>22</v>
      </c>
      <c r="M122" s="136"/>
      <c r="N122" s="141"/>
    </row>
    <row r="123" s="2" customFormat="true" ht="24" hidden="false" customHeight="true" outlineLevel="0" collapsed="false">
      <c r="A123" s="100" t="s">
        <v>12</v>
      </c>
      <c r="B123" s="142" t="s">
        <v>52</v>
      </c>
      <c r="C123" s="142" t="s">
        <v>53</v>
      </c>
      <c r="D123" s="143"/>
      <c r="E123" s="143"/>
      <c r="F123" s="143"/>
      <c r="G123" s="143"/>
      <c r="H123" s="143"/>
      <c r="I123" s="143"/>
      <c r="J123" s="140"/>
      <c r="K123" s="36"/>
    </row>
    <row r="124" s="2" customFormat="true" ht="21.75" hidden="false" customHeight="true" outlineLevel="0" collapsed="false">
      <c r="A124" s="146"/>
      <c r="B124" s="48"/>
      <c r="C124" s="48"/>
      <c r="D124" s="143"/>
      <c r="E124" s="143"/>
      <c r="F124" s="143"/>
      <c r="G124" s="143"/>
      <c r="H124" s="143"/>
      <c r="I124" s="143"/>
      <c r="J124" s="109" t="n">
        <f aca="false">IF(C124="A2","0,50",IF(C124="B1","1,00",IF(C124="B2","1,50",IF(C124="C1","2,00",IF(C124="C2","3,00")))))</f>
        <v>0</v>
      </c>
      <c r="K124" s="60"/>
      <c r="M124" s="2" t="s">
        <v>51</v>
      </c>
    </row>
    <row r="125" s="2" customFormat="true" ht="21.75" hidden="false" customHeight="true" outlineLevel="0" collapsed="false">
      <c r="A125" s="146"/>
      <c r="B125" s="48"/>
      <c r="C125" s="48"/>
      <c r="D125" s="143"/>
      <c r="E125" s="143"/>
      <c r="F125" s="143"/>
      <c r="G125" s="143"/>
      <c r="H125" s="143"/>
      <c r="I125" s="143"/>
      <c r="J125" s="109" t="n">
        <f aca="false">IF(C125="A2","0,50",IF(C125="B1","1,00",IF(C125="B2","1,50",IF(C125="C1","2,00",IF(C125="C2","3,00")))))</f>
        <v>0</v>
      </c>
      <c r="K125" s="60"/>
      <c r="M125" s="2" t="s">
        <v>54</v>
      </c>
    </row>
    <row r="126" s="2" customFormat="true" ht="17.25" hidden="false" customHeight="true" outlineLevel="0" collapsed="false">
      <c r="A126" s="47"/>
      <c r="B126" s="48"/>
      <c r="C126" s="48"/>
      <c r="D126" s="143"/>
      <c r="E126" s="143"/>
      <c r="F126" s="143"/>
      <c r="G126" s="143"/>
      <c r="H126" s="143"/>
      <c r="I126" s="143"/>
      <c r="J126" s="109" t="n">
        <f aca="false">IF(C126="A2","0,50",IF(C126="B1","1,00",IF(C126="B2","1,50",IF(C126="C1","2,00",IF(C126="C2","3,00")))))</f>
        <v>0</v>
      </c>
      <c r="K126" s="60"/>
      <c r="L126" s="136"/>
      <c r="M126" s="2" t="s">
        <v>56</v>
      </c>
    </row>
    <row r="127" s="2" customFormat="true" ht="17.25" hidden="false" customHeight="true" outlineLevel="0" collapsed="false">
      <c r="A127" s="47"/>
      <c r="B127" s="48"/>
      <c r="C127" s="48"/>
      <c r="D127" s="143"/>
      <c r="E127" s="143"/>
      <c r="F127" s="143"/>
      <c r="G127" s="143"/>
      <c r="H127" s="143"/>
      <c r="I127" s="143"/>
      <c r="J127" s="109" t="n">
        <f aca="false">IF(C127="A2","0,50",IF(C127="B1","1,00",IF(C127="B2","1,50",IF(C127="C1","2,00",IF(C127="C2","3,00")))))</f>
        <v>0</v>
      </c>
      <c r="K127" s="60"/>
      <c r="L127" s="136"/>
      <c r="M127" s="2" t="s">
        <v>57</v>
      </c>
    </row>
    <row r="128" s="2" customFormat="true" ht="17.25" hidden="false" customHeight="true" outlineLevel="0" collapsed="false">
      <c r="A128" s="47"/>
      <c r="B128" s="48"/>
      <c r="C128" s="48"/>
      <c r="D128" s="143"/>
      <c r="E128" s="143"/>
      <c r="F128" s="143"/>
      <c r="G128" s="143"/>
      <c r="H128" s="143"/>
      <c r="I128" s="143"/>
      <c r="J128" s="109" t="n">
        <f aca="false">IF(C128="A2","0,50",IF(C128="B1","1,00",IF(C128="B2","1,50",IF(C128="C1","2,00",IF(C128="C2","3,00")))))</f>
        <v>0</v>
      </c>
      <c r="K128" s="60"/>
      <c r="M128" s="2" t="s">
        <v>59</v>
      </c>
    </row>
    <row r="129" s="90" customFormat="true" ht="17.25" hidden="false" customHeight="true" outlineLevel="0" collapsed="false">
      <c r="A129" s="89"/>
      <c r="B129" s="94"/>
      <c r="C129" s="94"/>
      <c r="D129" s="147"/>
      <c r="E129" s="147"/>
      <c r="F129" s="147"/>
      <c r="G129" s="148" t="s">
        <v>62</v>
      </c>
      <c r="H129" s="148"/>
      <c r="I129" s="148"/>
      <c r="J129" s="92" t="n">
        <f aca="false">IF((J124+J125+J126+J127+J128)&gt;3,3,J124+J125+J126+J127+J128)</f>
        <v>0</v>
      </c>
      <c r="K129" s="150"/>
    </row>
    <row r="130" customFormat="false" ht="14.25" hidden="false" customHeight="false" outlineLevel="0" collapsed="false">
      <c r="A130" s="153"/>
      <c r="B130" s="143"/>
      <c r="C130" s="143"/>
      <c r="D130" s="143"/>
      <c r="E130" s="143"/>
      <c r="F130" s="143"/>
      <c r="G130" s="155"/>
      <c r="H130" s="155"/>
      <c r="I130" s="155"/>
      <c r="J130" s="156"/>
      <c r="K130" s="157"/>
      <c r="M130" s="136"/>
    </row>
    <row r="131" s="163" customFormat="true" ht="18" hidden="false" customHeight="true" outlineLevel="0" collapsed="false">
      <c r="A131" s="158"/>
      <c r="B131" s="159"/>
      <c r="C131" s="159"/>
      <c r="D131" s="159"/>
      <c r="E131" s="159"/>
      <c r="F131" s="160" t="s">
        <v>63</v>
      </c>
      <c r="G131" s="160"/>
      <c r="H131" s="160"/>
      <c r="I131" s="160"/>
      <c r="J131" s="161" t="n">
        <f aca="false">IF((J81+J107+J114+J120+J129)&gt;30,"30,00",(J81+J107+J114+J120+J129))</f>
        <v>0</v>
      </c>
      <c r="K131" s="161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</row>
    <row r="132" customFormat="false" ht="12.75" hidden="false" customHeight="true" outlineLevel="0" collapsed="false">
      <c r="A132" s="13"/>
      <c r="B132" s="143"/>
      <c r="C132" s="143"/>
      <c r="D132" s="143"/>
      <c r="E132" s="143"/>
      <c r="F132" s="143"/>
      <c r="G132" s="143"/>
      <c r="H132" s="143"/>
      <c r="I132" s="143"/>
      <c r="J132" s="143"/>
      <c r="K132" s="164"/>
      <c r="M132" s="136"/>
    </row>
    <row r="133" customFormat="false" ht="18" hidden="false" customHeight="true" outlineLevel="0" collapsed="false">
      <c r="A133" s="13"/>
      <c r="B133" s="9" t="s">
        <v>64</v>
      </c>
      <c r="C133" s="165"/>
      <c r="D133" s="165"/>
      <c r="E133" s="165"/>
      <c r="F133" s="166"/>
      <c r="G133" s="167"/>
      <c r="H133" s="168"/>
      <c r="I133" s="168"/>
      <c r="J133" s="169"/>
      <c r="K133" s="170"/>
    </row>
    <row r="134" customFormat="false" ht="18" hidden="false" customHeight="true" outlineLevel="0" collapsed="false">
      <c r="A134" s="13"/>
      <c r="B134" s="171" t="s">
        <v>65</v>
      </c>
      <c r="C134" s="171"/>
      <c r="D134" s="171"/>
      <c r="E134" s="171"/>
      <c r="F134" s="171"/>
      <c r="G134" s="171"/>
      <c r="H134" s="171"/>
      <c r="I134" s="171"/>
      <c r="J134" s="171"/>
      <c r="K134" s="171"/>
    </row>
    <row r="135" customFormat="false" ht="18" hidden="true" customHeight="true" outlineLevel="0" collapsed="false">
      <c r="A135" s="13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</row>
    <row r="136" customFormat="false" ht="0.75" hidden="false" customHeight="true" outlineLevel="0" collapsed="false">
      <c r="A136" s="13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</row>
    <row r="137" customFormat="false" ht="9" hidden="false" customHeight="true" outlineLevel="0" collapsed="false">
      <c r="A137" s="13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</row>
    <row r="138" customFormat="false" ht="14.25" hidden="false" customHeight="false" outlineLevel="0" collapsed="false">
      <c r="A138" s="172"/>
      <c r="B138" s="173" t="s">
        <v>66</v>
      </c>
      <c r="C138" s="174"/>
      <c r="D138" s="175"/>
      <c r="E138" s="175"/>
      <c r="F138" s="176"/>
      <c r="G138" s="176"/>
      <c r="H138" s="176"/>
      <c r="I138" s="176"/>
      <c r="J138" s="176"/>
      <c r="K138" s="177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B62:K62"/>
    <mergeCell ref="A75:G75"/>
    <mergeCell ref="G76:I76"/>
    <mergeCell ref="G77:I77"/>
    <mergeCell ref="C81:I81"/>
    <mergeCell ref="C86:K86"/>
    <mergeCell ref="B87:K8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G107:I107"/>
    <mergeCell ref="B108:K108"/>
    <mergeCell ref="B109:K109"/>
    <mergeCell ref="B110:E110"/>
    <mergeCell ref="B111:E111"/>
    <mergeCell ref="B112:E112"/>
    <mergeCell ref="B113:E113"/>
    <mergeCell ref="F114:I114"/>
    <mergeCell ref="B116:C116"/>
    <mergeCell ref="J116:J117"/>
    <mergeCell ref="K116:K117"/>
    <mergeCell ref="G120:I120"/>
    <mergeCell ref="B122:C122"/>
    <mergeCell ref="J122:J123"/>
    <mergeCell ref="K122:K123"/>
    <mergeCell ref="G129:I129"/>
    <mergeCell ref="F131:I131"/>
    <mergeCell ref="J131:K131"/>
    <mergeCell ref="B134:K137"/>
  </mergeCells>
  <dataValidations count="4">
    <dataValidation allowBlank="false" errorStyle="stop" operator="between" showDropDown="false" showErrorMessage="true" showInputMessage="true" sqref="C124:C128" type="list">
      <formula1>$M$124:$M$128</formula1>
      <formula2>0</formula2>
    </dataValidation>
    <dataValidation allowBlank="true" errorStyle="stop" operator="between" showDropDown="false" showErrorMessage="true" showInputMessage="true" sqref="C118:C119" type="list">
      <formula1>$M$116:$M$121</formula1>
      <formula2>0</formula2>
    </dataValidation>
    <dataValidation allowBlank="true" errorStyle="stop" operator="between" showDropDown="false" showErrorMessage="true" showInputMessage="true" sqref="B110:E113" type="list">
      <formula1>$M$110:$M$113</formula1>
      <formula2>0</formula2>
    </dataValidation>
    <dataValidation allowBlank="false" errorStyle="stop" operator="between" showDropDown="false" showErrorMessage="true" showInputMessage="true" sqref="G89:G106" type="list">
      <formula1>$M$90:$M$93</formula1>
      <formula2>0</formula2>
    </dataValidation>
  </dataValidations>
  <printOptions headings="false" gridLines="false" gridLinesSet="true" horizontalCentered="true" verticalCentered="false"/>
  <pageMargins left="0.215972222222222" right="0.101388888888889" top="1.18194444444444" bottom="0.196527777777778" header="0.196527777777778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&amp;L&amp;"Calibri,Normal"&amp;12Ajuntament d'Alzira&amp;R&amp;"Calibri,Normal"&amp;11AUTOBAREMACIÓ DE MÈRITS</oddHeader>
    <oddFooter/>
  </headerFooter>
  <rowBreaks count="1" manualBreakCount="1">
    <brk id="3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2022-05-17T11:20:39Z</dcterms:created>
  <dc:creator>Eduardo Iborra Daries</dc:creator>
  <dc:description/>
  <dc:language>es-ES</dc:language>
  <cp:lastModifiedBy/>
  <cp:lastPrinted>2025-07-04T11:55:38Z</cp:lastPrinted>
  <dcterms:modified xsi:type="dcterms:W3CDTF">2025-08-11T19:02:51Z</dcterms:modified>
  <cp:revision>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